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s.toride.gesuido\fs\経営課\２．経営係\７．調査物\１．県市町村課調査\R7\⑭R6決算：経営比較分析\②組合→県\"/>
    </mc:Choice>
  </mc:AlternateContent>
  <xr:revisionPtr revIDLastSave="0" documentId="13_ncr:1_{2B2DE771-DBF0-46C6-A091-8067BB01A803}" xr6:coauthVersionLast="47" xr6:coauthVersionMax="47" xr10:uidLastSave="{00000000-0000-0000-0000-000000000000}"/>
  <workbookProtection workbookAlgorithmName="SHA-512" workbookHashValue="ZgLtzq60mhx/1roWL55dEqmGA3urG00kL7vi4z04hCT6VwQvZOUy04r/2njl1dyD2+PpzlblQf6slyxXeQKQsg==" workbookSaltValue="6RyZZBeJFD7OVXVDVQcvUw=="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H85" i="4"/>
  <c r="BB10" i="4"/>
  <c r="P10" i="4"/>
  <c r="AT8" i="4"/>
  <c r="W8" i="4"/>
</calcChain>
</file>

<file path=xl/sharedStrings.xml><?xml version="1.0" encoding="utf-8"?>
<sst xmlns="http://schemas.openxmlformats.org/spreadsheetml/2006/main" count="234" uniqueCount="116">
  <si>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</si>
  <si>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</si>
  <si>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</si>
  <si>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</si>
  <si>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</si>
  <si>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</si>
  <si>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</si>
  <si>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</si>
  <si>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</si>
  <si>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</si>
  <si>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</si>
  <si>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</si>
  <si>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</si>
  <si>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</si>
  <si>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</si>
  <si>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</si>
  <si>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</si>
  <si>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</si>
  <si>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</si>
  <si>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</si>
  <si>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</si>
  <si>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</si>
  <si>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</si>
  <si>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</si>
  <si>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</si>
  <si>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</si>
  <si>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</si>
  <si>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</si>
  <si>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</si>
  <si>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</si>
  <si>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</si>
  <si>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</si>
  <si>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</si>
  <si>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</si>
  <si>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</si>
  <si>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</si>
  <si>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</si>
  <si>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</si>
  <si>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</si>
  <si>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</si>
  <si>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</si>
  <si>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</si>
  <si>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</si>
  <si>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</si>
  <si>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</si>
  <si>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</si>
  <si>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</si>
  <si>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</si>
  <si>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</si>
  <si>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</si>
  <si>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</si>
  <si>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</si>
  <si>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</si>
  <si>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</si>
  <si>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</si>
  <si>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</si>
  <si>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</si>
  <si>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</si>
  <si>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</si>
  <si>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</si>
  <si>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</si>
  <si>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</si>
  <si>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</si>
  <si>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</si>
  <si>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</si>
  <si>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</si>
  <si>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</si>
  <si>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</si>
  <si>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</si>
  <si>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</si>
  <si>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</si>
  <si>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</si>
  <si>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</si>
  <si>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</si>
  <si>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</si>
  <si>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</si>
  <si>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</si>
  <si>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</si>
  <si>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</si>
  <si>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</si>
  <si>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</si>
  <si>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</si>
  <si>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</si>
  <si>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</si>
  <si>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</si>
  <si>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</si>
  <si>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</si>
  <si>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</si>
  <si>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</si>
  <si>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</si>
  <si>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</si>
  <si>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</si>
  <si>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</si>
  <si>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</si>
  <si>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</si>
  <si>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</si>
  <si>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取手地方広域下水道組合</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</si>
  <si>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</si>
  <si>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</si>
  <si>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</si>
  <si>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</si>
  <si>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</si>
  <si>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</si>
  <si>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</si>
  <si>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</si>
  <si>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</si>
  <si>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</si>
  <si>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</si>
  <si>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</si>
  <si>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</si>
  <si>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</si>
  <si>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</si>
  <si>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</si>
  <si>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①経常収支比率は、100％を超え類似団体と同程度の水準であるが、使用料改定をしても経常収支比率が上がらないのは、他会計からの繰入に依存した経営状況を示しているため、改善を要する。
②累積欠損金比率：該当なし
③流動比率は、現金預金の増加と企業債償還額の減少により100％を超えた。しかし、企業債は増加傾向を想定していることと、現金預金は年度末の支払による増減が生じるため、安心できる状況ではない。
④企業債残高対事業規模比率は、極端に低い数値となっている。これは、企業債残高に対する一般会計の割合が高くなっているためであり改善を要する。
⑤経費回収率は、令和6年度の使用料改定により大幅に改善された。しかし、100％に満たないことや経常収支比率が変わらないことから、一般会計からの繰入金に依存している状況を脱却できていない。さらなる費用削減と収益増の検討が必要となる。
⑥汚水処理原価は、物価高による汚水処理費の増加と有収水量の減少により増加した。類似団体も増加しているが、著しく増加率が高いため維持管理費の削減が求められる。
⑦施設利用率は、有収水量が減少していることから減少傾向となっている。水量の増加見込みもあるが、改築更新に併せてダウンサイジングの検討を要する。
⑧水洗化率は、類似団体と同水準ではあるが、前年度比が減少したため普及促進活動の強化を必要とする。</t>
    <rPh sb="1" eb="3">
      <t>ケイジョウ</t>
    </rPh>
    <rPh sb="3" eb="5">
      <t>シュウシ</t>
    </rPh>
    <rPh sb="5" eb="7">
      <t>ヒリツ</t>
    </rPh>
    <rPh sb="14" eb="15">
      <t>コ</t>
    </rPh>
    <rPh sb="16" eb="20">
      <t>ルイジダンタイ</t>
    </rPh>
    <rPh sb="21" eb="24">
      <t>ドウテイド</t>
    </rPh>
    <rPh sb="25" eb="27">
      <t>スイジュン</t>
    </rPh>
    <rPh sb="32" eb="37">
      <t>シヨウリョウカイテイ</t>
    </rPh>
    <rPh sb="91" eb="93">
      <t>ルイセキ</t>
    </rPh>
    <rPh sb="93" eb="95">
      <t>ケッソン</t>
    </rPh>
    <rPh sb="95" eb="96">
      <t>キン</t>
    </rPh>
    <rPh sb="96" eb="98">
      <t>ヒリツ</t>
    </rPh>
    <rPh sb="99" eb="101">
      <t>ガイトウ</t>
    </rPh>
    <rPh sb="105" eb="109">
      <t>リュウドウヒリツ</t>
    </rPh>
    <rPh sb="111" eb="115">
      <t>ゲンキンヨキン</t>
    </rPh>
    <rPh sb="116" eb="118">
      <t>ゾウカ</t>
    </rPh>
    <rPh sb="119" eb="122">
      <t>キギョウサイ</t>
    </rPh>
    <rPh sb="122" eb="125">
      <t>ショウカンガク</t>
    </rPh>
    <rPh sb="126" eb="128">
      <t>ゲンショウ</t>
    </rPh>
    <rPh sb="136" eb="137">
      <t>コ</t>
    </rPh>
    <rPh sb="144" eb="147">
      <t>キギョウサイ</t>
    </rPh>
    <rPh sb="148" eb="152">
      <t>ゾウカケイコウ</t>
    </rPh>
    <rPh sb="153" eb="155">
      <t>ソウテイ</t>
    </rPh>
    <rPh sb="163" eb="167">
      <t>ゲンキンヨキン</t>
    </rPh>
    <rPh sb="168" eb="171">
      <t>ネンドマツ</t>
    </rPh>
    <rPh sb="172" eb="174">
      <t>シハライ</t>
    </rPh>
    <rPh sb="177" eb="179">
      <t>ゾウゲン</t>
    </rPh>
    <rPh sb="180" eb="181">
      <t>ショウ</t>
    </rPh>
    <rPh sb="186" eb="188">
      <t>アンシン</t>
    </rPh>
    <rPh sb="191" eb="193">
      <t>ジョウキョウ</t>
    </rPh>
    <rPh sb="200" eb="203">
      <t>キギョウサイ</t>
    </rPh>
    <rPh sb="203" eb="205">
      <t>ザンダカ</t>
    </rPh>
    <rPh sb="205" eb="206">
      <t>タイ</t>
    </rPh>
    <rPh sb="206" eb="208">
      <t>ジギョウ</t>
    </rPh>
    <rPh sb="208" eb="212">
      <t>キボヒリツ</t>
    </rPh>
    <rPh sb="214" eb="216">
      <t>キョクタン</t>
    </rPh>
    <rPh sb="217" eb="218">
      <t>ヒク</t>
    </rPh>
    <rPh sb="219" eb="221">
      <t>スウチ</t>
    </rPh>
    <rPh sb="232" eb="237">
      <t>キギョウサイザンダカ</t>
    </rPh>
    <rPh sb="238" eb="239">
      <t>タイ</t>
    </rPh>
    <rPh sb="241" eb="245">
      <t>イッパンカイケイ</t>
    </rPh>
    <rPh sb="246" eb="248">
      <t>ワリアイ</t>
    </rPh>
    <rPh sb="249" eb="250">
      <t>タカ</t>
    </rPh>
    <rPh sb="261" eb="263">
      <t>カイゼン</t>
    </rPh>
    <rPh sb="264" eb="265">
      <t>ヨウ</t>
    </rPh>
    <rPh sb="270" eb="275">
      <t>ケイヒカイシュウリツ</t>
    </rPh>
    <rPh sb="277" eb="279">
      <t>レイワ</t>
    </rPh>
    <rPh sb="280" eb="282">
      <t>ネンド</t>
    </rPh>
    <rPh sb="283" eb="288">
      <t>シヨウリョウカイテイ</t>
    </rPh>
    <rPh sb="291" eb="293">
      <t>オオハバ</t>
    </rPh>
    <rPh sb="294" eb="296">
      <t>カイゼン</t>
    </rPh>
    <rPh sb="309" eb="310">
      <t>ミ</t>
    </rPh>
    <rPh sb="316" eb="322">
      <t>ケイジョウシュウシヒリツ</t>
    </rPh>
    <rPh sb="323" eb="324">
      <t>カ</t>
    </rPh>
    <rPh sb="333" eb="337">
      <t>イッパンカイケイ</t>
    </rPh>
    <rPh sb="340" eb="343">
      <t>クリイレキン</t>
    </rPh>
    <rPh sb="344" eb="346">
      <t>イゾン</t>
    </rPh>
    <rPh sb="350" eb="352">
      <t>ジョウキョウ</t>
    </rPh>
    <rPh sb="353" eb="355">
      <t>ダッキャク</t>
    </rPh>
    <rPh sb="366" eb="370">
      <t>ヒヨウサクゲン</t>
    </rPh>
    <rPh sb="371" eb="375">
      <t>シュウエ</t>
    </rPh>
    <rPh sb="375" eb="377">
      <t>ケントウ</t>
    </rPh>
    <rPh sb="378" eb="380">
      <t>ヒツヨウ</t>
    </rPh>
    <rPh sb="386" eb="392">
      <t>オスイショリゲンカ</t>
    </rPh>
    <rPh sb="394" eb="397">
      <t>ブッカダカ</t>
    </rPh>
    <rPh sb="400" eb="405">
      <t>オスイショリヒ</t>
    </rPh>
    <rPh sb="406" eb="408">
      <t>ゾウカ</t>
    </rPh>
    <rPh sb="409" eb="413">
      <t>ユウシュウスイリョウ</t>
    </rPh>
    <rPh sb="414" eb="416">
      <t>ゲンショウ</t>
    </rPh>
    <rPh sb="419" eb="421">
      <t>ゾウカ</t>
    </rPh>
    <rPh sb="424" eb="428">
      <t>ルイジダンタイ</t>
    </rPh>
    <rPh sb="429" eb="431">
      <t>ゾウカ</t>
    </rPh>
    <rPh sb="437" eb="438">
      <t>イチジル</t>
    </rPh>
    <rPh sb="440" eb="443">
      <t>ゾウカリツ</t>
    </rPh>
    <rPh sb="444" eb="445">
      <t>タカ</t>
    </rPh>
    <rPh sb="448" eb="453">
      <t>イジカンリヒ</t>
    </rPh>
    <rPh sb="454" eb="456">
      <t>サクゲン</t>
    </rPh>
    <rPh sb="457" eb="458">
      <t>モト</t>
    </rPh>
    <rPh sb="465" eb="470">
      <t>シセツリヨウリツ</t>
    </rPh>
    <rPh sb="472" eb="476">
      <t>ユウシュウスイリョウ</t>
    </rPh>
    <rPh sb="477" eb="479">
      <t>ゲンショウ</t>
    </rPh>
    <rPh sb="487" eb="489">
      <t>ゲンショウ</t>
    </rPh>
    <rPh sb="489" eb="491">
      <t>ケイコウ</t>
    </rPh>
    <rPh sb="498" eb="500">
      <t>スイリョウ</t>
    </rPh>
    <rPh sb="501" eb="505">
      <t>ゾウカミコ</t>
    </rPh>
    <rPh sb="511" eb="515">
      <t>カイチクコウシン</t>
    </rPh>
    <rPh sb="516" eb="517">
      <t>アワ</t>
    </rPh>
    <rPh sb="528" eb="530">
      <t>ケントウ</t>
    </rPh>
    <rPh sb="531" eb="532">
      <t>ヨウ</t>
    </rPh>
    <rPh sb="537" eb="540">
      <t>スイセンカ</t>
    </rPh>
    <rPh sb="540" eb="541">
      <t>リツ</t>
    </rPh>
    <rPh sb="543" eb="547">
      <t>ルイジダンタイ</t>
    </rPh>
    <rPh sb="548" eb="551">
      <t>ドウスイジュン</t>
    </rPh>
    <rPh sb="557" eb="561">
      <t>ゼンネンドヒ</t>
    </rPh>
    <rPh sb="562" eb="564">
      <t>ゲンショウ</t>
    </rPh>
    <rPh sb="568" eb="574">
      <t>フキュウソクシンカツドウ</t>
    </rPh>
    <rPh sb="575" eb="577">
      <t>キョウカ</t>
    </rPh>
    <rPh sb="578" eb="580">
      <t>ヒツヨウ</t>
    </rPh>
    <phoneticPr fontId="4"/>
  </si>
  <si>
    <t>令和6年度は使用料を改定したことで、経費回収率が改善された。しかし、経費回収率が100％にはなっていないことや、使用料を改定したにもかかわらず経常収支比率が上昇しなかったことから、一般会計からの繰入に依存していることがわかる。今後は、施設の老朽化対策や耐震対策に伴う費用の増加が想定されるが、有収水量は減少傾向にあるため収益は減少していることから、維持管理費のさらなる削減に努めることは当然とし、収益の改善に向けて取り組む必要がある。</t>
    <rPh sb="0" eb="2">
      <t>レイワ</t>
    </rPh>
    <rPh sb="3" eb="5">
      <t>ネンド</t>
    </rPh>
    <rPh sb="6" eb="9">
      <t>シヨウリョウ</t>
    </rPh>
    <rPh sb="10" eb="12">
      <t>カイテイ</t>
    </rPh>
    <rPh sb="18" eb="23">
      <t>ケイヒカイシュウリツ</t>
    </rPh>
    <rPh sb="24" eb="26">
      <t>カイゼン</t>
    </rPh>
    <rPh sb="34" eb="39">
      <t>ケイヒカイシュウリツ</t>
    </rPh>
    <rPh sb="56" eb="59">
      <t>シヨウリョウ</t>
    </rPh>
    <rPh sb="60" eb="62">
      <t>カイテイ</t>
    </rPh>
    <rPh sb="71" eb="73">
      <t>ケイジョウ</t>
    </rPh>
    <rPh sb="73" eb="77">
      <t>シュウシヒリツ</t>
    </rPh>
    <rPh sb="78" eb="80">
      <t>ジョウショウ</t>
    </rPh>
    <rPh sb="90" eb="94">
      <t>イッパンカイケイ</t>
    </rPh>
    <rPh sb="97" eb="99">
      <t>クリイレ</t>
    </rPh>
    <rPh sb="100" eb="102">
      <t>イゾン</t>
    </rPh>
    <rPh sb="113" eb="115">
      <t>コンゴ</t>
    </rPh>
    <rPh sb="117" eb="119">
      <t>シセツ</t>
    </rPh>
    <rPh sb="120" eb="125">
      <t>ロウキュウカタイサク</t>
    </rPh>
    <rPh sb="126" eb="130">
      <t>タイシンタイサク</t>
    </rPh>
    <rPh sb="131" eb="132">
      <t>トモナ</t>
    </rPh>
    <rPh sb="133" eb="135">
      <t>ヒヨウ</t>
    </rPh>
    <rPh sb="136" eb="138">
      <t>ゾウカ</t>
    </rPh>
    <rPh sb="139" eb="141">
      <t>ソウテイ</t>
    </rPh>
    <rPh sb="146" eb="150">
      <t>ユウシュウスイリョウ</t>
    </rPh>
    <rPh sb="151" eb="155">
      <t>ゲンショウケイコウ</t>
    </rPh>
    <rPh sb="160" eb="162">
      <t>シュウエキ</t>
    </rPh>
    <rPh sb="163" eb="165">
      <t>ゲンショウ</t>
    </rPh>
    <rPh sb="174" eb="179">
      <t>イジカンリヒ</t>
    </rPh>
    <rPh sb="184" eb="186">
      <t>サクゲン</t>
    </rPh>
    <rPh sb="187" eb="188">
      <t>ツト</t>
    </rPh>
    <phoneticPr fontId="4"/>
  </si>
  <si>
    <t>①有形固定資産減価償却率は、類似団体と比較して低い水準となっているが、増加傾向が続いている。処理場・ポンプ場については改築更新を実施し延命しているが、管きょ施設については一部の幹線管きょを除き未対応となっている。管きょ施設が大部分をしめる中で、今後の改築事業の増加へ備える必要がある。
②管渠老朽化率：該当なし
③管渠改善率は0.1％と低い水準であるが、幹線・枝線や管の種類などを細分化して比較することで、適正な改善率を把握していく必要がある。</t>
    <rPh sb="1" eb="7">
      <t>ユウケイコテイシサン</t>
    </rPh>
    <rPh sb="7" eb="12">
      <t>ゲンカショウキャクリツ</t>
    </rPh>
    <rPh sb="14" eb="18">
      <t>ルイジダンタイ</t>
    </rPh>
    <rPh sb="19" eb="21">
      <t>ヒカク</t>
    </rPh>
    <rPh sb="23" eb="24">
      <t>ヒク</t>
    </rPh>
    <rPh sb="25" eb="27">
      <t>スイジュン</t>
    </rPh>
    <rPh sb="35" eb="39">
      <t>ゾウカケイコウ</t>
    </rPh>
    <rPh sb="40" eb="41">
      <t>ツヅ</t>
    </rPh>
    <rPh sb="46" eb="49">
      <t>ショリジョウ</t>
    </rPh>
    <rPh sb="53" eb="54">
      <t>ジョウ</t>
    </rPh>
    <rPh sb="59" eb="63">
      <t>カイチクコウシン</t>
    </rPh>
    <rPh sb="64" eb="66">
      <t>ジッシ</t>
    </rPh>
    <rPh sb="144" eb="146">
      <t>カンキョ</t>
    </rPh>
    <rPh sb="146" eb="149">
      <t>ロウキュウカ</t>
    </rPh>
    <rPh sb="149" eb="150">
      <t>リツ</t>
    </rPh>
    <rPh sb="151" eb="153">
      <t>ガイトウ</t>
    </rPh>
    <rPh sb="157" eb="159">
      <t>カンキョ</t>
    </rPh>
    <rPh sb="159" eb="162">
      <t>カイゼンリツ</t>
    </rPh>
    <rPh sb="168" eb="169">
      <t>ヒク</t>
    </rPh>
    <rPh sb="170" eb="172">
      <t>スイジュン</t>
    </rPh>
    <rPh sb="177" eb="179">
      <t>カンセン</t>
    </rPh>
    <rPh sb="180" eb="182">
      <t>エダセン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</si>
</sst>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0.03</c:v>
                </c:pt>
                <c:pt idx="1">
                  <c:v>0</c:v>
                </c:pt>
                <c:pt idx="2">
                  <c:v>0</c:v>
                </c:pt>
                <c:pt idx="3" formatCode="#,##0.00;&quot;△&quot;#,##0.00;&quot;-&quot;">
                  <c:v>0.05</c:v>
                </c:pt>
                <c:pt idx="4" formatCode="#,##0.00;&quot;△&quot;#,##0.00;&quot;-&quot;">
                  <c:v>0.1</c:v>
                </c:pt>
              </c:numCache>
            </c:numRef>
          </c:val>
          <c:extLst>
            <c:ext xmlns:c16="http://schemas.microsoft.com/office/drawing/2014/chart" uri="{C3380CC4-5D6E-409C-BE32-E72D297353CC}">
              <c16:uniqueId val="{00000000-CDB5-48B1-81C9-584850F8791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0.24</c:v>
                </c:pt>
                <c:pt idx="2">
                  <c:v>0.14000000000000001</c:v>
                </c:pt>
                <c:pt idx="3">
                  <c:v>0.06</c:v>
                </c:pt>
                <c:pt idx="4">
                  <c:v>7.0000000000000007E-2</c:v>
                </c:pt>
              </c:numCache>
            </c:numRef>
          </c:val>
          <c:smooth val="0"/>
          <c:extLst>
            <c:ext xmlns:c16="http://schemas.microsoft.com/office/drawing/2014/chart" uri="{C3380CC4-5D6E-409C-BE32-E72D297353CC}">
              <c16:uniqueId val="{00000001-CDB5-48B1-81C9-584850F8791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57.82</c:v>
                </c:pt>
                <c:pt idx="1">
                  <c:v>57.82</c:v>
                </c:pt>
                <c:pt idx="2">
                  <c:v>56.73</c:v>
                </c:pt>
                <c:pt idx="3">
                  <c:v>53.93</c:v>
                </c:pt>
                <c:pt idx="4">
                  <c:v>53.45</c:v>
                </c:pt>
              </c:numCache>
            </c:numRef>
          </c:val>
          <c:extLst>
            <c:ext xmlns:c16="http://schemas.microsoft.com/office/drawing/2014/chart" uri="{C3380CC4-5D6E-409C-BE32-E72D297353CC}">
              <c16:uniqueId val="{00000000-4823-456C-87C6-BA027C178E4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60.78</c:v>
                </c:pt>
                <c:pt idx="1">
                  <c:v>59.96</c:v>
                </c:pt>
                <c:pt idx="2">
                  <c:v>59.9</c:v>
                </c:pt>
                <c:pt idx="3">
                  <c:v>60.13</c:v>
                </c:pt>
                <c:pt idx="4">
                  <c:v>62.51</c:v>
                </c:pt>
              </c:numCache>
            </c:numRef>
          </c:val>
          <c:smooth val="0"/>
          <c:extLst>
            <c:ext xmlns:c16="http://schemas.microsoft.com/office/drawing/2014/chart" uri="{C3380CC4-5D6E-409C-BE32-E72D297353CC}">
              <c16:uniqueId val="{00000001-4823-456C-87C6-BA027C178E4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94.98</c:v>
                </c:pt>
                <c:pt idx="1">
                  <c:v>95.54</c:v>
                </c:pt>
                <c:pt idx="2">
                  <c:v>95.54</c:v>
                </c:pt>
                <c:pt idx="3">
                  <c:v>95.7</c:v>
                </c:pt>
                <c:pt idx="4">
                  <c:v>94.6</c:v>
                </c:pt>
              </c:numCache>
            </c:numRef>
          </c:val>
          <c:extLst>
            <c:ext xmlns:c16="http://schemas.microsoft.com/office/drawing/2014/chart" uri="{C3380CC4-5D6E-409C-BE32-E72D297353CC}">
              <c16:uniqueId val="{00000000-7B56-4ADE-B721-682DBFA03FB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94.17</c:v>
                </c:pt>
                <c:pt idx="1">
                  <c:v>94.27</c:v>
                </c:pt>
                <c:pt idx="2">
                  <c:v>94.46</c:v>
                </c:pt>
                <c:pt idx="3">
                  <c:v>94.37</c:v>
                </c:pt>
                <c:pt idx="4">
                  <c:v>94.61</c:v>
                </c:pt>
              </c:numCache>
            </c:numRef>
          </c:val>
          <c:smooth val="0"/>
          <c:extLst>
            <c:ext xmlns:c16="http://schemas.microsoft.com/office/drawing/2014/chart" uri="{C3380CC4-5D6E-409C-BE32-E72D297353CC}">
              <c16:uniqueId val="{00000001-7B56-4ADE-B721-682DBFA03FB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103.27</c:v>
                </c:pt>
                <c:pt idx="1">
                  <c:v>103.54</c:v>
                </c:pt>
                <c:pt idx="2">
                  <c:v>103.82</c:v>
                </c:pt>
                <c:pt idx="3">
                  <c:v>104.89</c:v>
                </c:pt>
                <c:pt idx="4">
                  <c:v>104.83</c:v>
                </c:pt>
              </c:numCache>
            </c:numRef>
          </c:val>
          <c:extLst>
            <c:ext xmlns:c16="http://schemas.microsoft.com/office/drawing/2014/chart" uri="{C3380CC4-5D6E-409C-BE32-E72D297353CC}">
              <c16:uniqueId val="{00000000-AB7B-404F-ABB9-85B4581F956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106.67</c:v>
                </c:pt>
                <c:pt idx="1">
                  <c:v>106.9</c:v>
                </c:pt>
                <c:pt idx="2">
                  <c:v>106.74</c:v>
                </c:pt>
                <c:pt idx="3">
                  <c:v>106.65</c:v>
                </c:pt>
                <c:pt idx="4">
                  <c:v>106.25</c:v>
                </c:pt>
              </c:numCache>
            </c:numRef>
          </c:val>
          <c:smooth val="0"/>
          <c:extLst>
            <c:ext xmlns:c16="http://schemas.microsoft.com/office/drawing/2014/chart" uri="{C3380CC4-5D6E-409C-BE32-E72D297353CC}">
              <c16:uniqueId val="{00000001-AB7B-404F-ABB9-85B4581F956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14.06</c:v>
                </c:pt>
                <c:pt idx="1">
                  <c:v>17.21</c:v>
                </c:pt>
                <c:pt idx="2">
                  <c:v>20.39</c:v>
                </c:pt>
                <c:pt idx="3">
                  <c:v>23.2</c:v>
                </c:pt>
                <c:pt idx="4">
                  <c:v>25.41</c:v>
                </c:pt>
              </c:numCache>
            </c:numRef>
          </c:val>
          <c:extLst>
            <c:ext xmlns:c16="http://schemas.microsoft.com/office/drawing/2014/chart" uri="{C3380CC4-5D6E-409C-BE32-E72D297353CC}">
              <c16:uniqueId val="{00000000-A2C0-4EDC-BFAA-711DAFDF32C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23.25</c:v>
                </c:pt>
                <c:pt idx="1">
                  <c:v>25.2</c:v>
                </c:pt>
                <c:pt idx="2">
                  <c:v>27.42</c:v>
                </c:pt>
                <c:pt idx="3">
                  <c:v>30.01</c:v>
                </c:pt>
                <c:pt idx="4">
                  <c:v>32.229999999999997</c:v>
                </c:pt>
              </c:numCache>
            </c:numRef>
          </c:val>
          <c:smooth val="0"/>
          <c:extLst>
            <c:ext xmlns:c16="http://schemas.microsoft.com/office/drawing/2014/chart" uri="{C3380CC4-5D6E-409C-BE32-E72D297353CC}">
              <c16:uniqueId val="{00000001-A2C0-4EDC-BFAA-711DAFDF32C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B9A-4A02-88DD-19741F5703E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1.06</c:v>
                </c:pt>
                <c:pt idx="1">
                  <c:v>2.02</c:v>
                </c:pt>
                <c:pt idx="2">
                  <c:v>2.67</c:v>
                </c:pt>
                <c:pt idx="3">
                  <c:v>3.43</c:v>
                </c:pt>
                <c:pt idx="4">
                  <c:v>4.25</c:v>
                </c:pt>
              </c:numCache>
            </c:numRef>
          </c:val>
          <c:smooth val="0"/>
          <c:extLst>
            <c:ext xmlns:c16="http://schemas.microsoft.com/office/drawing/2014/chart" uri="{C3380CC4-5D6E-409C-BE32-E72D297353CC}">
              <c16:uniqueId val="{00000001-CB9A-4A02-88DD-19741F5703E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55B-46BB-925F-E04DF484EF1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3.68</c:v>
                </c:pt>
                <c:pt idx="1">
                  <c:v>5.3</c:v>
                </c:pt>
                <c:pt idx="2">
                  <c:v>6.49</c:v>
                </c:pt>
                <c:pt idx="3">
                  <c:v>6.74</c:v>
                </c:pt>
                <c:pt idx="4">
                  <c:v>6.65</c:v>
                </c:pt>
              </c:numCache>
            </c:numRef>
          </c:val>
          <c:smooth val="0"/>
          <c:extLst>
            <c:ext xmlns:c16="http://schemas.microsoft.com/office/drawing/2014/chart" uri="{C3380CC4-5D6E-409C-BE32-E72D297353CC}">
              <c16:uniqueId val="{00000001-E55B-46BB-925F-E04DF484EF1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67.290000000000006</c:v>
                </c:pt>
                <c:pt idx="1">
                  <c:v>71.22</c:v>
                </c:pt>
                <c:pt idx="2">
                  <c:v>78.8</c:v>
                </c:pt>
                <c:pt idx="3">
                  <c:v>87.61</c:v>
                </c:pt>
                <c:pt idx="4">
                  <c:v>101.3</c:v>
                </c:pt>
              </c:numCache>
            </c:numRef>
          </c:val>
          <c:extLst>
            <c:ext xmlns:c16="http://schemas.microsoft.com/office/drawing/2014/chart" uri="{C3380CC4-5D6E-409C-BE32-E72D297353CC}">
              <c16:uniqueId val="{00000000-B383-4809-AE53-5A82949A8D4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67.86</c:v>
                </c:pt>
                <c:pt idx="1">
                  <c:v>72.92</c:v>
                </c:pt>
                <c:pt idx="2">
                  <c:v>81.19</c:v>
                </c:pt>
                <c:pt idx="3">
                  <c:v>85.86</c:v>
                </c:pt>
                <c:pt idx="4">
                  <c:v>94.74</c:v>
                </c:pt>
              </c:numCache>
            </c:numRef>
          </c:val>
          <c:smooth val="0"/>
          <c:extLst>
            <c:ext xmlns:c16="http://schemas.microsoft.com/office/drawing/2014/chart" uri="{C3380CC4-5D6E-409C-BE32-E72D297353CC}">
              <c16:uniqueId val="{00000001-B383-4809-AE53-5A82949A8D4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374.35</c:v>
                </c:pt>
                <c:pt idx="1">
                  <c:v>357.7</c:v>
                </c:pt>
                <c:pt idx="2">
                  <c:v>196.67</c:v>
                </c:pt>
                <c:pt idx="3">
                  <c:v>84.38</c:v>
                </c:pt>
                <c:pt idx="4">
                  <c:v>25.14</c:v>
                </c:pt>
              </c:numCache>
            </c:numRef>
          </c:val>
          <c:extLst>
            <c:ext xmlns:c16="http://schemas.microsoft.com/office/drawing/2014/chart" uri="{C3380CC4-5D6E-409C-BE32-E72D297353CC}">
              <c16:uniqueId val="{00000000-39B1-4C6F-883B-306C6AB537C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709.4</c:v>
                </c:pt>
                <c:pt idx="1">
                  <c:v>734.47</c:v>
                </c:pt>
                <c:pt idx="2">
                  <c:v>720.89</c:v>
                </c:pt>
                <c:pt idx="3">
                  <c:v>676.93</c:v>
                </c:pt>
                <c:pt idx="4">
                  <c:v>635.88</c:v>
                </c:pt>
              </c:numCache>
            </c:numRef>
          </c:val>
          <c:smooth val="0"/>
          <c:extLst>
            <c:ext xmlns:c16="http://schemas.microsoft.com/office/drawing/2014/chart" uri="{C3380CC4-5D6E-409C-BE32-E72D297353CC}">
              <c16:uniqueId val="{00000001-39B1-4C6F-883B-306C6AB537C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85.56</c:v>
                </c:pt>
                <c:pt idx="1">
                  <c:v>82.54</c:v>
                </c:pt>
                <c:pt idx="2">
                  <c:v>85.97</c:v>
                </c:pt>
                <c:pt idx="3">
                  <c:v>83.74</c:v>
                </c:pt>
                <c:pt idx="4">
                  <c:v>95.61</c:v>
                </c:pt>
              </c:numCache>
            </c:numRef>
          </c:val>
          <c:extLst>
            <c:ext xmlns:c16="http://schemas.microsoft.com/office/drawing/2014/chart" uri="{C3380CC4-5D6E-409C-BE32-E72D297353CC}">
              <c16:uniqueId val="{00000000-A4D8-4914-A55B-9CF2D772A8C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91.14</c:v>
                </c:pt>
                <c:pt idx="1">
                  <c:v>90.69</c:v>
                </c:pt>
                <c:pt idx="2">
                  <c:v>90.5</c:v>
                </c:pt>
                <c:pt idx="3">
                  <c:v>92.66</c:v>
                </c:pt>
                <c:pt idx="4">
                  <c:v>93.49</c:v>
                </c:pt>
              </c:numCache>
            </c:numRef>
          </c:val>
          <c:smooth val="0"/>
          <c:extLst>
            <c:ext xmlns:c16="http://schemas.microsoft.com/office/drawing/2014/chart" uri="{C3380CC4-5D6E-409C-BE32-E72D297353CC}">
              <c16:uniqueId val="{00000001-A4D8-4914-A55B-9CF2D772A8C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152.74</c:v>
                </c:pt>
                <c:pt idx="1">
                  <c:v>154.33000000000001</c:v>
                </c:pt>
                <c:pt idx="2">
                  <c:v>155</c:v>
                </c:pt>
                <c:pt idx="3">
                  <c:v>156.6</c:v>
                </c:pt>
                <c:pt idx="4">
                  <c:v>169.67</c:v>
                </c:pt>
              </c:numCache>
            </c:numRef>
          </c:val>
          <c:extLst>
            <c:ext xmlns:c16="http://schemas.microsoft.com/office/drawing/2014/chart" uri="{C3380CC4-5D6E-409C-BE32-E72D297353CC}">
              <c16:uniqueId val="{00000000-5182-4BD9-A423-5B690C5F42A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136.86000000000001</c:v>
                </c:pt>
                <c:pt idx="1">
                  <c:v>138.52000000000001</c:v>
                </c:pt>
                <c:pt idx="2">
                  <c:v>138.66999999999999</c:v>
                </c:pt>
                <c:pt idx="3">
                  <c:v>139.12</c:v>
                </c:pt>
                <c:pt idx="4">
                  <c:v>141.68</c:v>
                </c:pt>
              </c:numCache>
            </c:numRef>
          </c:val>
          <c:smooth val="0"/>
          <c:extLst>
            <c:ext xmlns:c16="http://schemas.microsoft.com/office/drawing/2014/chart" uri="{C3380CC4-5D6E-409C-BE32-E72D297353CC}">
              <c16:uniqueId val="{00000001-5182-4BD9-A423-5B690C5F42A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8" zoomScale="85" zoomScaleNormal="85" workbookViewId="0">
      <selection activeCell="CB58" sqref="CB5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茨城県　取手地方広域下水道組合</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Bc1</v>
      </c>
      <c r="X8" s="39"/>
      <c r="Y8" s="39"/>
      <c r="Z8" s="39"/>
      <c r="AA8" s="39"/>
      <c r="AB8" s="39"/>
      <c r="AC8" s="39"/>
      <c r="AD8" s="40" t="str">
        <f>データ!$M$6</f>
        <v>非設置</v>
      </c>
      <c r="AE8" s="40"/>
      <c r="AF8" s="40"/>
      <c r="AG8" s="40"/>
      <c r="AH8" s="40"/>
      <c r="AI8" s="40"/>
      <c r="AJ8" s="40"/>
      <c r="AK8" s="3"/>
      <c r="AL8" s="41" t="str">
        <f>データ!S6</f>
        <v>-</v>
      </c>
      <c r="AM8" s="41"/>
      <c r="AN8" s="41"/>
      <c r="AO8" s="41"/>
      <c r="AP8" s="41"/>
      <c r="AQ8" s="41"/>
      <c r="AR8" s="41"/>
      <c r="AS8" s="41"/>
      <c r="AT8" s="34" t="str">
        <f>データ!T6</f>
        <v>-</v>
      </c>
      <c r="AU8" s="34"/>
      <c r="AV8" s="34"/>
      <c r="AW8" s="34"/>
      <c r="AX8" s="34"/>
      <c r="AY8" s="34"/>
      <c r="AZ8" s="34"/>
      <c r="BA8" s="34"/>
      <c r="BB8" s="34" t="str">
        <f>データ!U6</f>
        <v>-</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68.069999999999993</v>
      </c>
      <c r="J10" s="34"/>
      <c r="K10" s="34"/>
      <c r="L10" s="34"/>
      <c r="M10" s="34"/>
      <c r="N10" s="34"/>
      <c r="O10" s="34"/>
      <c r="P10" s="34">
        <f>データ!P6</f>
        <v>56.61</v>
      </c>
      <c r="Q10" s="34"/>
      <c r="R10" s="34"/>
      <c r="S10" s="34"/>
      <c r="T10" s="34"/>
      <c r="U10" s="34"/>
      <c r="V10" s="34"/>
      <c r="W10" s="34">
        <f>データ!Q6</f>
        <v>83.96</v>
      </c>
      <c r="X10" s="34"/>
      <c r="Y10" s="34"/>
      <c r="Z10" s="34"/>
      <c r="AA10" s="34"/>
      <c r="AB10" s="34"/>
      <c r="AC10" s="34"/>
      <c r="AD10" s="41">
        <f>データ!R6</f>
        <v>3300</v>
      </c>
      <c r="AE10" s="41"/>
      <c r="AF10" s="41"/>
      <c r="AG10" s="41"/>
      <c r="AH10" s="41"/>
      <c r="AI10" s="41"/>
      <c r="AJ10" s="41"/>
      <c r="AK10" s="2"/>
      <c r="AL10" s="41">
        <f>データ!V6</f>
        <v>90097</v>
      </c>
      <c r="AM10" s="41"/>
      <c r="AN10" s="41"/>
      <c r="AO10" s="41"/>
      <c r="AP10" s="41"/>
      <c r="AQ10" s="41"/>
      <c r="AR10" s="41"/>
      <c r="AS10" s="41"/>
      <c r="AT10" s="34">
        <f>データ!W6</f>
        <v>15.3</v>
      </c>
      <c r="AU10" s="34"/>
      <c r="AV10" s="34"/>
      <c r="AW10" s="34"/>
      <c r="AX10" s="34"/>
      <c r="AY10" s="34"/>
      <c r="AZ10" s="34"/>
      <c r="BA10" s="34"/>
      <c r="BB10" s="34">
        <f>データ!X6</f>
        <v>5888.69</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115</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KwSQX5p+Tf0YrRHBjLtbkyUsoO0r8JWbyCoe4YsZkkqW8Fp9D4bzZ67Mt8xQL/VRT3RleWHDE+CGtcuYun6vmQ==" saltValue="4/z4TyuYoC6R9Zkb1jDTH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89192</v>
      </c>
      <c r="D6" s="19">
        <f t="shared" si="3"/>
        <v>46</v>
      </c>
      <c r="E6" s="19">
        <f t="shared" si="3"/>
        <v>17</v>
      </c>
      <c r="F6" s="19">
        <f t="shared" si="3"/>
        <v>1</v>
      </c>
      <c r="G6" s="19">
        <f t="shared" si="3"/>
        <v>0</v>
      </c>
      <c r="H6" s="19" t="str">
        <f t="shared" si="3"/>
        <v>茨城県　取手地方広域下水道組合</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68.069999999999993</v>
      </c>
      <c r="P6" s="20">
        <f t="shared" si="3"/>
        <v>56.61</v>
      </c>
      <c r="Q6" s="20">
        <f t="shared" si="3"/>
        <v>83.96</v>
      </c>
      <c r="R6" s="20">
        <f t="shared" si="3"/>
        <v>3300</v>
      </c>
      <c r="S6" s="20" t="str">
        <f t="shared" si="3"/>
        <v>-</v>
      </c>
      <c r="T6" s="20" t="str">
        <f t="shared" si="3"/>
        <v>-</v>
      </c>
      <c r="U6" s="20" t="str">
        <f t="shared" si="3"/>
        <v>-</v>
      </c>
      <c r="V6" s="20">
        <f t="shared" si="3"/>
        <v>90097</v>
      </c>
      <c r="W6" s="20">
        <f t="shared" si="3"/>
        <v>15.3</v>
      </c>
      <c r="X6" s="20">
        <f t="shared" si="3"/>
        <v>5888.69</v>
      </c>
      <c r="Y6" s="21">
        <f>IF(Y7="",NA(),Y7)</f>
        <v>103.27</v>
      </c>
      <c r="Z6" s="21">
        <f t="shared" ref="Z6:AH6" si="4">IF(Z7="",NA(),Z7)</f>
        <v>103.54</v>
      </c>
      <c r="AA6" s="21">
        <f t="shared" si="4"/>
        <v>103.82</v>
      </c>
      <c r="AB6" s="21">
        <f t="shared" si="4"/>
        <v>104.89</v>
      </c>
      <c r="AC6" s="21">
        <f t="shared" si="4"/>
        <v>104.83</v>
      </c>
      <c r="AD6" s="21">
        <f t="shared" si="4"/>
        <v>106.67</v>
      </c>
      <c r="AE6" s="21">
        <f t="shared" si="4"/>
        <v>106.9</v>
      </c>
      <c r="AF6" s="21">
        <f t="shared" si="4"/>
        <v>106.74</v>
      </c>
      <c r="AG6" s="21">
        <f t="shared" si="4"/>
        <v>106.65</v>
      </c>
      <c r="AH6" s="21">
        <f t="shared" si="4"/>
        <v>106.25</v>
      </c>
      <c r="AI6" s="20" t="str">
        <f>IF(AI7="","",IF(AI7="-","【-】","【"&amp;SUBSTITUTE(TEXT(AI7,"#,##0.00"),"-","△")&amp;"】"))</f>
        <v>【105.36】</v>
      </c>
      <c r="AJ6" s="20">
        <f>IF(AJ7="",NA(),AJ7)</f>
        <v>0</v>
      </c>
      <c r="AK6" s="20">
        <f t="shared" ref="AK6:AS6" si="5">IF(AK7="",NA(),AK7)</f>
        <v>0</v>
      </c>
      <c r="AL6" s="20">
        <f t="shared" si="5"/>
        <v>0</v>
      </c>
      <c r="AM6" s="20">
        <f t="shared" si="5"/>
        <v>0</v>
      </c>
      <c r="AN6" s="20">
        <f t="shared" si="5"/>
        <v>0</v>
      </c>
      <c r="AO6" s="21">
        <f t="shared" si="5"/>
        <v>3.68</v>
      </c>
      <c r="AP6" s="21">
        <f t="shared" si="5"/>
        <v>5.3</v>
      </c>
      <c r="AQ6" s="21">
        <f t="shared" si="5"/>
        <v>6.49</v>
      </c>
      <c r="AR6" s="21">
        <f t="shared" si="5"/>
        <v>6.74</v>
      </c>
      <c r="AS6" s="21">
        <f t="shared" si="5"/>
        <v>6.65</v>
      </c>
      <c r="AT6" s="20" t="str">
        <f>IF(AT7="","",IF(AT7="-","【-】","【"&amp;SUBSTITUTE(TEXT(AT7,"#,##0.00"),"-","△")&amp;"】"))</f>
        <v>【3.12】</v>
      </c>
      <c r="AU6" s="21">
        <f>IF(AU7="",NA(),AU7)</f>
        <v>67.290000000000006</v>
      </c>
      <c r="AV6" s="21">
        <f t="shared" ref="AV6:BD6" si="6">IF(AV7="",NA(),AV7)</f>
        <v>71.22</v>
      </c>
      <c r="AW6" s="21">
        <f t="shared" si="6"/>
        <v>78.8</v>
      </c>
      <c r="AX6" s="21">
        <f t="shared" si="6"/>
        <v>87.61</v>
      </c>
      <c r="AY6" s="21">
        <f t="shared" si="6"/>
        <v>101.3</v>
      </c>
      <c r="AZ6" s="21">
        <f t="shared" si="6"/>
        <v>67.86</v>
      </c>
      <c r="BA6" s="21">
        <f t="shared" si="6"/>
        <v>72.92</v>
      </c>
      <c r="BB6" s="21">
        <f t="shared" si="6"/>
        <v>81.19</v>
      </c>
      <c r="BC6" s="21">
        <f t="shared" si="6"/>
        <v>85.86</v>
      </c>
      <c r="BD6" s="21">
        <f t="shared" si="6"/>
        <v>94.74</v>
      </c>
      <c r="BE6" s="20" t="str">
        <f>IF(BE7="","",IF(BE7="-","【-】","【"&amp;SUBSTITUTE(TEXT(BE7,"#,##0.00"),"-","△")&amp;"】"))</f>
        <v>【82.75】</v>
      </c>
      <c r="BF6" s="21">
        <f>IF(BF7="",NA(),BF7)</f>
        <v>374.35</v>
      </c>
      <c r="BG6" s="21">
        <f t="shared" ref="BG6:BO6" si="7">IF(BG7="",NA(),BG7)</f>
        <v>357.7</v>
      </c>
      <c r="BH6" s="21">
        <f t="shared" si="7"/>
        <v>196.67</v>
      </c>
      <c r="BI6" s="21">
        <f t="shared" si="7"/>
        <v>84.38</v>
      </c>
      <c r="BJ6" s="21">
        <f t="shared" si="7"/>
        <v>25.14</v>
      </c>
      <c r="BK6" s="21">
        <f t="shared" si="7"/>
        <v>709.4</v>
      </c>
      <c r="BL6" s="21">
        <f t="shared" si="7"/>
        <v>734.47</v>
      </c>
      <c r="BM6" s="21">
        <f t="shared" si="7"/>
        <v>720.89</v>
      </c>
      <c r="BN6" s="21">
        <f t="shared" si="7"/>
        <v>676.93</v>
      </c>
      <c r="BO6" s="21">
        <f t="shared" si="7"/>
        <v>635.88</v>
      </c>
      <c r="BP6" s="20" t="str">
        <f>IF(BP7="","",IF(BP7="-","【-】","【"&amp;SUBSTITUTE(TEXT(BP7,"#,##0.00"),"-","△")&amp;"】"))</f>
        <v>【602.56】</v>
      </c>
      <c r="BQ6" s="21">
        <f>IF(BQ7="",NA(),BQ7)</f>
        <v>85.56</v>
      </c>
      <c r="BR6" s="21">
        <f t="shared" ref="BR6:BZ6" si="8">IF(BR7="",NA(),BR7)</f>
        <v>82.54</v>
      </c>
      <c r="BS6" s="21">
        <f t="shared" si="8"/>
        <v>85.97</v>
      </c>
      <c r="BT6" s="21">
        <f t="shared" si="8"/>
        <v>83.74</v>
      </c>
      <c r="BU6" s="21">
        <f t="shared" si="8"/>
        <v>95.61</v>
      </c>
      <c r="BV6" s="21">
        <f t="shared" si="8"/>
        <v>91.14</v>
      </c>
      <c r="BW6" s="21">
        <f t="shared" si="8"/>
        <v>90.69</v>
      </c>
      <c r="BX6" s="21">
        <f t="shared" si="8"/>
        <v>90.5</v>
      </c>
      <c r="BY6" s="21">
        <f t="shared" si="8"/>
        <v>92.66</v>
      </c>
      <c r="BZ6" s="21">
        <f t="shared" si="8"/>
        <v>93.49</v>
      </c>
      <c r="CA6" s="20" t="str">
        <f>IF(CA7="","",IF(CA7="-","【-】","【"&amp;SUBSTITUTE(TEXT(CA7,"#,##0.00"),"-","△")&amp;"】"))</f>
        <v>【97.94】</v>
      </c>
      <c r="CB6" s="21">
        <f>IF(CB7="",NA(),CB7)</f>
        <v>152.74</v>
      </c>
      <c r="CC6" s="21">
        <f t="shared" ref="CC6:CK6" si="9">IF(CC7="",NA(),CC7)</f>
        <v>154.33000000000001</v>
      </c>
      <c r="CD6" s="21">
        <f t="shared" si="9"/>
        <v>155</v>
      </c>
      <c r="CE6" s="21">
        <f t="shared" si="9"/>
        <v>156.6</v>
      </c>
      <c r="CF6" s="21">
        <f t="shared" si="9"/>
        <v>169.67</v>
      </c>
      <c r="CG6" s="21">
        <f t="shared" si="9"/>
        <v>136.86000000000001</v>
      </c>
      <c r="CH6" s="21">
        <f t="shared" si="9"/>
        <v>138.52000000000001</v>
      </c>
      <c r="CI6" s="21">
        <f t="shared" si="9"/>
        <v>138.66999999999999</v>
      </c>
      <c r="CJ6" s="21">
        <f t="shared" si="9"/>
        <v>139.12</v>
      </c>
      <c r="CK6" s="21">
        <f t="shared" si="9"/>
        <v>141.68</v>
      </c>
      <c r="CL6" s="20" t="str">
        <f>IF(CL7="","",IF(CL7="-","【-】","【"&amp;SUBSTITUTE(TEXT(CL7,"#,##0.00"),"-","△")&amp;"】"))</f>
        <v>【140.98】</v>
      </c>
      <c r="CM6" s="21">
        <f>IF(CM7="",NA(),CM7)</f>
        <v>57.82</v>
      </c>
      <c r="CN6" s="21">
        <f t="shared" ref="CN6:CV6" si="10">IF(CN7="",NA(),CN7)</f>
        <v>57.82</v>
      </c>
      <c r="CO6" s="21">
        <f t="shared" si="10"/>
        <v>56.73</v>
      </c>
      <c r="CP6" s="21">
        <f t="shared" si="10"/>
        <v>53.93</v>
      </c>
      <c r="CQ6" s="21">
        <f t="shared" si="10"/>
        <v>53.45</v>
      </c>
      <c r="CR6" s="21">
        <f t="shared" si="10"/>
        <v>60.78</v>
      </c>
      <c r="CS6" s="21">
        <f t="shared" si="10"/>
        <v>59.96</v>
      </c>
      <c r="CT6" s="21">
        <f t="shared" si="10"/>
        <v>59.9</v>
      </c>
      <c r="CU6" s="21">
        <f t="shared" si="10"/>
        <v>60.13</v>
      </c>
      <c r="CV6" s="21">
        <f t="shared" si="10"/>
        <v>62.51</v>
      </c>
      <c r="CW6" s="20" t="str">
        <f>IF(CW7="","",IF(CW7="-","【-】","【"&amp;SUBSTITUTE(TEXT(CW7,"#,##0.00"),"-","△")&amp;"】"))</f>
        <v>【60.13】</v>
      </c>
      <c r="CX6" s="21">
        <f>IF(CX7="",NA(),CX7)</f>
        <v>94.98</v>
      </c>
      <c r="CY6" s="21">
        <f t="shared" ref="CY6:DG6" si="11">IF(CY7="",NA(),CY7)</f>
        <v>95.54</v>
      </c>
      <c r="CZ6" s="21">
        <f t="shared" si="11"/>
        <v>95.54</v>
      </c>
      <c r="DA6" s="21">
        <f t="shared" si="11"/>
        <v>95.7</v>
      </c>
      <c r="DB6" s="21">
        <f t="shared" si="11"/>
        <v>94.6</v>
      </c>
      <c r="DC6" s="21">
        <f t="shared" si="11"/>
        <v>94.17</v>
      </c>
      <c r="DD6" s="21">
        <f t="shared" si="11"/>
        <v>94.27</v>
      </c>
      <c r="DE6" s="21">
        <f t="shared" si="11"/>
        <v>94.46</v>
      </c>
      <c r="DF6" s="21">
        <f t="shared" si="11"/>
        <v>94.37</v>
      </c>
      <c r="DG6" s="21">
        <f t="shared" si="11"/>
        <v>94.61</v>
      </c>
      <c r="DH6" s="20" t="str">
        <f>IF(DH7="","",IF(DH7="-","【-】","【"&amp;SUBSTITUTE(TEXT(DH7,"#,##0.00"),"-","△")&amp;"】"))</f>
        <v>【96.00】</v>
      </c>
      <c r="DI6" s="21">
        <f>IF(DI7="",NA(),DI7)</f>
        <v>14.06</v>
      </c>
      <c r="DJ6" s="21">
        <f t="shared" ref="DJ6:DR6" si="12">IF(DJ7="",NA(),DJ7)</f>
        <v>17.21</v>
      </c>
      <c r="DK6" s="21">
        <f t="shared" si="12"/>
        <v>20.39</v>
      </c>
      <c r="DL6" s="21">
        <f t="shared" si="12"/>
        <v>23.2</v>
      </c>
      <c r="DM6" s="21">
        <f t="shared" si="12"/>
        <v>25.41</v>
      </c>
      <c r="DN6" s="21">
        <f t="shared" si="12"/>
        <v>23.25</v>
      </c>
      <c r="DO6" s="21">
        <f t="shared" si="12"/>
        <v>25.2</v>
      </c>
      <c r="DP6" s="21">
        <f t="shared" si="12"/>
        <v>27.42</v>
      </c>
      <c r="DQ6" s="21">
        <f t="shared" si="12"/>
        <v>30.01</v>
      </c>
      <c r="DR6" s="21">
        <f t="shared" si="12"/>
        <v>32.229999999999997</v>
      </c>
      <c r="DS6" s="20" t="str">
        <f>IF(DS7="","",IF(DS7="-","【-】","【"&amp;SUBSTITUTE(TEXT(DS7,"#,##0.00"),"-","△")&amp;"】"))</f>
        <v>【42.20】</v>
      </c>
      <c r="DT6" s="20">
        <f>IF(DT7="",NA(),DT7)</f>
        <v>0</v>
      </c>
      <c r="DU6" s="20">
        <f t="shared" ref="DU6:EC6" si="13">IF(DU7="",NA(),DU7)</f>
        <v>0</v>
      </c>
      <c r="DV6" s="20">
        <f t="shared" si="13"/>
        <v>0</v>
      </c>
      <c r="DW6" s="20">
        <f t="shared" si="13"/>
        <v>0</v>
      </c>
      <c r="DX6" s="20">
        <f t="shared" si="13"/>
        <v>0</v>
      </c>
      <c r="DY6" s="21">
        <f t="shared" si="13"/>
        <v>1.06</v>
      </c>
      <c r="DZ6" s="21">
        <f t="shared" si="13"/>
        <v>2.02</v>
      </c>
      <c r="EA6" s="21">
        <f t="shared" si="13"/>
        <v>2.67</v>
      </c>
      <c r="EB6" s="21">
        <f t="shared" si="13"/>
        <v>3.43</v>
      </c>
      <c r="EC6" s="21">
        <f t="shared" si="13"/>
        <v>4.25</v>
      </c>
      <c r="ED6" s="20" t="str">
        <f>IF(ED7="","",IF(ED7="-","【-】","【"&amp;SUBSTITUTE(TEXT(ED7,"#,##0.00"),"-","△")&amp;"】"))</f>
        <v>【9.46】</v>
      </c>
      <c r="EE6" s="21">
        <f>IF(EE7="",NA(),EE7)</f>
        <v>0.03</v>
      </c>
      <c r="EF6" s="20">
        <f t="shared" ref="EF6:EN6" si="14">IF(EF7="",NA(),EF7)</f>
        <v>0</v>
      </c>
      <c r="EG6" s="20">
        <f t="shared" si="14"/>
        <v>0</v>
      </c>
      <c r="EH6" s="21">
        <f t="shared" si="14"/>
        <v>0.05</v>
      </c>
      <c r="EI6" s="21">
        <f t="shared" si="14"/>
        <v>0.1</v>
      </c>
      <c r="EJ6" s="21">
        <f t="shared" si="14"/>
        <v>0.08</v>
      </c>
      <c r="EK6" s="21">
        <f t="shared" si="14"/>
        <v>0.24</v>
      </c>
      <c r="EL6" s="21">
        <f t="shared" si="14"/>
        <v>0.14000000000000001</v>
      </c>
      <c r="EM6" s="21">
        <f t="shared" si="14"/>
        <v>0.06</v>
      </c>
      <c r="EN6" s="21">
        <f t="shared" si="14"/>
        <v>7.0000000000000007E-2</v>
      </c>
      <c r="EO6" s="20" t="str">
        <f>IF(EO7="","",IF(EO7="-","【-】","【"&amp;SUBSTITUTE(TEXT(EO7,"#,##0.00"),"-","△")&amp;"】"))</f>
        <v>【0.19】</v>
      </c>
    </row>
    <row r="7" spans="1:148" s="22" customFormat="1" x14ac:dyDescent="0.15">
      <c r="A7" s="14"/>
      <c r="B7" s="23">
        <v>2024</v>
      </c>
      <c r="C7" s="23">
        <v>89192</v>
      </c>
      <c r="D7" s="23">
        <v>46</v>
      </c>
      <c r="E7" s="23">
        <v>17</v>
      </c>
      <c r="F7" s="23">
        <v>1</v>
      </c>
      <c r="G7" s="23">
        <v>0</v>
      </c>
      <c r="H7" s="23" t="s">
        <v>96</v>
      </c>
      <c r="I7" s="23" t="s">
        <v>97</v>
      </c>
      <c r="J7" s="23" t="s">
        <v>98</v>
      </c>
      <c r="K7" s="23" t="s">
        <v>99</v>
      </c>
      <c r="L7" s="23" t="s">
        <v>100</v>
      </c>
      <c r="M7" s="23" t="s">
        <v>101</v>
      </c>
      <c r="N7" s="24" t="s">
        <v>102</v>
      </c>
      <c r="O7" s="24">
        <v>68.069999999999993</v>
      </c>
      <c r="P7" s="24">
        <v>56.61</v>
      </c>
      <c r="Q7" s="24">
        <v>83.96</v>
      </c>
      <c r="R7" s="24">
        <v>3300</v>
      </c>
      <c r="S7" s="24" t="s">
        <v>102</v>
      </c>
      <c r="T7" s="24" t="s">
        <v>102</v>
      </c>
      <c r="U7" s="24" t="s">
        <v>102</v>
      </c>
      <c r="V7" s="24">
        <v>90097</v>
      </c>
      <c r="W7" s="24">
        <v>15.3</v>
      </c>
      <c r="X7" s="24">
        <v>5888.69</v>
      </c>
      <c r="Y7" s="24">
        <v>103.27</v>
      </c>
      <c r="Z7" s="24">
        <v>103.54</v>
      </c>
      <c r="AA7" s="24">
        <v>103.82</v>
      </c>
      <c r="AB7" s="24">
        <v>104.89</v>
      </c>
      <c r="AC7" s="24">
        <v>104.83</v>
      </c>
      <c r="AD7" s="24">
        <v>106.67</v>
      </c>
      <c r="AE7" s="24">
        <v>106.9</v>
      </c>
      <c r="AF7" s="24">
        <v>106.74</v>
      </c>
      <c r="AG7" s="24">
        <v>106.65</v>
      </c>
      <c r="AH7" s="24">
        <v>106.25</v>
      </c>
      <c r="AI7" s="24">
        <v>105.36</v>
      </c>
      <c r="AJ7" s="24">
        <v>0</v>
      </c>
      <c r="AK7" s="24">
        <v>0</v>
      </c>
      <c r="AL7" s="24">
        <v>0</v>
      </c>
      <c r="AM7" s="24">
        <v>0</v>
      </c>
      <c r="AN7" s="24">
        <v>0</v>
      </c>
      <c r="AO7" s="24">
        <v>3.68</v>
      </c>
      <c r="AP7" s="24">
        <v>5.3</v>
      </c>
      <c r="AQ7" s="24">
        <v>6.49</v>
      </c>
      <c r="AR7" s="24">
        <v>6.74</v>
      </c>
      <c r="AS7" s="24">
        <v>6.65</v>
      </c>
      <c r="AT7" s="24">
        <v>3.12</v>
      </c>
      <c r="AU7" s="24">
        <v>67.290000000000006</v>
      </c>
      <c r="AV7" s="24">
        <v>71.22</v>
      </c>
      <c r="AW7" s="24">
        <v>78.8</v>
      </c>
      <c r="AX7" s="24">
        <v>87.61</v>
      </c>
      <c r="AY7" s="24">
        <v>101.3</v>
      </c>
      <c r="AZ7" s="24">
        <v>67.86</v>
      </c>
      <c r="BA7" s="24">
        <v>72.92</v>
      </c>
      <c r="BB7" s="24">
        <v>81.19</v>
      </c>
      <c r="BC7" s="24">
        <v>85.86</v>
      </c>
      <c r="BD7" s="24">
        <v>94.74</v>
      </c>
      <c r="BE7" s="24">
        <v>82.75</v>
      </c>
      <c r="BF7" s="24">
        <v>374.35</v>
      </c>
      <c r="BG7" s="24">
        <v>357.7</v>
      </c>
      <c r="BH7" s="24">
        <v>196.67</v>
      </c>
      <c r="BI7" s="24">
        <v>84.38</v>
      </c>
      <c r="BJ7" s="24">
        <v>25.14</v>
      </c>
      <c r="BK7" s="24">
        <v>709.4</v>
      </c>
      <c r="BL7" s="24">
        <v>734.47</v>
      </c>
      <c r="BM7" s="24">
        <v>720.89</v>
      </c>
      <c r="BN7" s="24">
        <v>676.93</v>
      </c>
      <c r="BO7" s="24">
        <v>635.88</v>
      </c>
      <c r="BP7" s="24">
        <v>602.55999999999995</v>
      </c>
      <c r="BQ7" s="24">
        <v>85.56</v>
      </c>
      <c r="BR7" s="24">
        <v>82.54</v>
      </c>
      <c r="BS7" s="24">
        <v>85.97</v>
      </c>
      <c r="BT7" s="24">
        <v>83.74</v>
      </c>
      <c r="BU7" s="24">
        <v>95.61</v>
      </c>
      <c r="BV7" s="24">
        <v>91.14</v>
      </c>
      <c r="BW7" s="24">
        <v>90.69</v>
      </c>
      <c r="BX7" s="24">
        <v>90.5</v>
      </c>
      <c r="BY7" s="24">
        <v>92.66</v>
      </c>
      <c r="BZ7" s="24">
        <v>93.49</v>
      </c>
      <c r="CA7" s="24">
        <v>97.94</v>
      </c>
      <c r="CB7" s="24">
        <v>152.74</v>
      </c>
      <c r="CC7" s="24">
        <v>154.33000000000001</v>
      </c>
      <c r="CD7" s="24">
        <v>155</v>
      </c>
      <c r="CE7" s="24">
        <v>156.6</v>
      </c>
      <c r="CF7" s="24">
        <v>169.67</v>
      </c>
      <c r="CG7" s="24">
        <v>136.86000000000001</v>
      </c>
      <c r="CH7" s="24">
        <v>138.52000000000001</v>
      </c>
      <c r="CI7" s="24">
        <v>138.66999999999999</v>
      </c>
      <c r="CJ7" s="24">
        <v>139.12</v>
      </c>
      <c r="CK7" s="24">
        <v>141.68</v>
      </c>
      <c r="CL7" s="24">
        <v>140.97999999999999</v>
      </c>
      <c r="CM7" s="24">
        <v>57.82</v>
      </c>
      <c r="CN7" s="24">
        <v>57.82</v>
      </c>
      <c r="CO7" s="24">
        <v>56.73</v>
      </c>
      <c r="CP7" s="24">
        <v>53.93</v>
      </c>
      <c r="CQ7" s="24">
        <v>53.45</v>
      </c>
      <c r="CR7" s="24">
        <v>60.78</v>
      </c>
      <c r="CS7" s="24">
        <v>59.96</v>
      </c>
      <c r="CT7" s="24">
        <v>59.9</v>
      </c>
      <c r="CU7" s="24">
        <v>60.13</v>
      </c>
      <c r="CV7" s="24">
        <v>62.51</v>
      </c>
      <c r="CW7" s="24">
        <v>60.13</v>
      </c>
      <c r="CX7" s="24">
        <v>94.98</v>
      </c>
      <c r="CY7" s="24">
        <v>95.54</v>
      </c>
      <c r="CZ7" s="24">
        <v>95.54</v>
      </c>
      <c r="DA7" s="24">
        <v>95.7</v>
      </c>
      <c r="DB7" s="24">
        <v>94.6</v>
      </c>
      <c r="DC7" s="24">
        <v>94.17</v>
      </c>
      <c r="DD7" s="24">
        <v>94.27</v>
      </c>
      <c r="DE7" s="24">
        <v>94.46</v>
      </c>
      <c r="DF7" s="24">
        <v>94.37</v>
      </c>
      <c r="DG7" s="24">
        <v>94.61</v>
      </c>
      <c r="DH7" s="24">
        <v>96</v>
      </c>
      <c r="DI7" s="24">
        <v>14.06</v>
      </c>
      <c r="DJ7" s="24">
        <v>17.21</v>
      </c>
      <c r="DK7" s="24">
        <v>20.39</v>
      </c>
      <c r="DL7" s="24">
        <v>23.2</v>
      </c>
      <c r="DM7" s="24">
        <v>25.41</v>
      </c>
      <c r="DN7" s="24">
        <v>23.25</v>
      </c>
      <c r="DO7" s="24">
        <v>25.2</v>
      </c>
      <c r="DP7" s="24">
        <v>27.42</v>
      </c>
      <c r="DQ7" s="24">
        <v>30.01</v>
      </c>
      <c r="DR7" s="24">
        <v>32.229999999999997</v>
      </c>
      <c r="DS7" s="24">
        <v>42.2</v>
      </c>
      <c r="DT7" s="24">
        <v>0</v>
      </c>
      <c r="DU7" s="24">
        <v>0</v>
      </c>
      <c r="DV7" s="24">
        <v>0</v>
      </c>
      <c r="DW7" s="24">
        <v>0</v>
      </c>
      <c r="DX7" s="24">
        <v>0</v>
      </c>
      <c r="DY7" s="24">
        <v>1.06</v>
      </c>
      <c r="DZ7" s="24">
        <v>2.02</v>
      </c>
      <c r="EA7" s="24">
        <v>2.67</v>
      </c>
      <c r="EB7" s="24">
        <v>3.43</v>
      </c>
      <c r="EC7" s="24">
        <v>4.25</v>
      </c>
      <c r="ED7" s="24">
        <v>9.4600000000000009</v>
      </c>
      <c r="EE7" s="24">
        <v>0.03</v>
      </c>
      <c r="EF7" s="24">
        <v>0</v>
      </c>
      <c r="EG7" s="24">
        <v>0</v>
      </c>
      <c r="EH7" s="24">
        <v>0.05</v>
      </c>
      <c r="EI7" s="24">
        <v>0.1</v>
      </c>
      <c r="EJ7" s="24">
        <v>0.08</v>
      </c>
      <c r="EK7" s="24">
        <v>0.24</v>
      </c>
      <c r="EL7" s="24">
        <v>0.14000000000000001</v>
      </c>
      <c r="EM7" s="24">
        <v>0.06</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CLMY5248</cp:lastModifiedBy>
  <dcterms:created xsi:type="dcterms:W3CDTF">2025-12-23T05:57:59Z</dcterms:created>
  <dcterms:modified xsi:type="dcterms:W3CDTF">2026-02-19T07:31:10Z</dcterms:modified>
  <cp:category/>
</cp:coreProperties>
</file>