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.toride.gesuido\FS\経営課\２．経営係\７，調査物\１．県市町村課調査\R6\⑳R4決算：経営比較分析\②組合→県\"/>
    </mc:Choice>
  </mc:AlternateContent>
  <xr:revisionPtr revIDLastSave="0" documentId="13_ncr:1_{F37E3D03-ACAB-463E-A016-FC25D4B4776C}" xr6:coauthVersionLast="47" xr6:coauthVersionMax="47" xr10:uidLastSave="{00000000-0000-0000-0000-000000000000}"/>
  <workbookProtection workbookAlgorithmName="SHA-512" workbookHashValue="8UjaMwzAZ+gbGf6BF2wqKAwc9CmVKqNpUfc5W0bUfWJnj6Sxa1tA+2ZuTTZDBe2PxLYg5yrW4wTwxBKgVfBILg==" workbookSaltValue="CZNO4n9TWjE1PrBO8ncUhA==" workbookSpinCount="100000" lockStructure="1"/>
  <bookViews>
    <workbookView xWindow="-120" yWindow="-120" windowWidth="20730" windowHeight="110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K85" i="4"/>
  <c r="I85" i="4"/>
  <c r="H85" i="4"/>
  <c r="E85" i="4"/>
  <c r="BB10" i="4"/>
  <c r="AT10" i="4"/>
  <c r="P10" i="4"/>
  <c r="AT8" i="4"/>
  <c r="W8" i="4"/>
  <c r="P8" i="4"/>
  <c r="B6" i="4"/>
</calcChain>
</file>

<file path=xl/sharedStrings.xml><?xml version="1.0" encoding="utf-8"?>
<sst xmlns="http://schemas.openxmlformats.org/spreadsheetml/2006/main" count="234" uniqueCount="116">
  <si>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</si>
  <si>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</si>
  <si>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</si>
  <si>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</si>
  <si>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</si>
  <si>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</si>
  <si>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</si>
  <si>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</si>
  <si>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</si>
  <si>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</si>
  <si>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</si>
  <si>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</si>
  <si>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</si>
  <si>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</si>
  <si>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</si>
  <si>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</si>
  <si>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</si>
  <si>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</si>
  <si>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</si>
  <si>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</si>
  <si>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</si>
  <si>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</si>
  <si>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</si>
  <si>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</si>
  <si>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</si>
  <si>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</si>
  <si>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</si>
  <si>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</si>
  <si>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</si>
  <si>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</si>
  <si>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</si>
  <si>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</si>
  <si>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</si>
  <si>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</si>
  <si>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</si>
  <si>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</si>
  <si>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</si>
  <si>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</si>
  <si>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</si>
  <si>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</si>
  <si>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</si>
  <si>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</si>
  <si>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</si>
  <si>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</si>
  <si>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</si>
  <si>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</si>
  <si>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</si>
  <si>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</si>
  <si>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</si>
  <si>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</si>
  <si>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</si>
  <si>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</si>
  <si>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</si>
  <si>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</si>
  <si>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</si>
  <si>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</si>
  <si>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</si>
  <si>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</si>
  <si>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</si>
  <si>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</si>
  <si>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</si>
  <si>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</si>
  <si>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</si>
  <si>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</si>
  <si>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</si>
  <si>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</si>
  <si>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</si>
  <si>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</si>
  <si>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</si>
  <si>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</si>
  <si>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</si>
  <si>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</si>
  <si>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</si>
  <si>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</si>
  <si>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</si>
  <si>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</si>
  <si>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</si>
  <si>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</si>
  <si>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</si>
  <si>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</si>
  <si>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</si>
  <si>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</si>
  <si>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</si>
  <si>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</si>
  <si>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</si>
  <si>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</si>
  <si>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</si>
  <si>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</si>
  <si>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</si>
  <si>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</si>
  <si>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</si>
  <si>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</si>
  <si>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</si>
  <si>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</si>
  <si>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</si>
  <si>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</si>
  <si>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取手地方広域下水道組合</t>
  </si>
  <si>
    <t>法適用</t>
  </si>
  <si>
    <t>下水道事業</t>
  </si>
  <si>
    <t>公共下水道</t>
  </si>
  <si>
    <t>Bc1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</si>
  <si>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</si>
  <si>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</si>
  <si>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</si>
  <si>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</si>
  <si>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</si>
  <si>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</si>
  <si>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</si>
  <si>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</si>
  <si>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</si>
  <si>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</si>
  <si>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</si>
  <si>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</si>
  <si>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は、100％を超えており、類似団体と比較しても同水準であるが、基準外繰入金が多額であることによる。Ｒ６.４月より使用料単価を改定しているため、Ｒ６決算から指標が改善することが予想される。
③流動比率は、類似団体と同水準である。しかし、100％を下回っているため、さらなる財政状況の改善が必要である。
④企業債残高対事業規模比率は年々減少しており、類似団体と比較すると大幅に下回っている。これは、今までの投資が効率よく行われていたためと考えられる。今後も事業規模に見合った適切な投資規模の維持が求められる。
⑤経費回収率は、前年度と比較すると減少しており、100％を下回っている状態である。Ｒ６.４月より使用料単価が改定しているため、収納面での改善と併せて、維持管理費の削減の検討も必要である。
⑥汚水処理原価は、類似団体と比較すると平均を上回っている。そのため、維持管理費の削減が必要である。
⑦施設利用率は、減少し他団体を下回ってきている。まだ、下水道整備を進めている段階ではあるが、同時に改築の増加が見込まれるところである。
⑧水洗化率は、類似団体と同水準である。しかし、100％を下回っているため、今後もより一層の普及促進活動を進め、更なる水洗化率の向上が求められる。</t>
    <rPh sb="60" eb="61">
      <t>ガツ</t>
    </rPh>
    <rPh sb="69" eb="71">
      <t>カイテイ</t>
    </rPh>
    <rPh sb="84" eb="86">
      <t>シヒョウ</t>
    </rPh>
    <rPh sb="87" eb="89">
      <t>カイゼン</t>
    </rPh>
    <rPh sb="94" eb="96">
      <t>ヨソウ</t>
    </rPh>
    <rPh sb="171" eb="173">
      <t>ネンネン</t>
    </rPh>
    <rPh sb="268" eb="271">
      <t>ゼンネンド</t>
    </rPh>
    <rPh sb="272" eb="274">
      <t>ヒカク</t>
    </rPh>
    <rPh sb="277" eb="279">
      <t>ゲンショウ</t>
    </rPh>
    <rPh sb="295" eb="297">
      <t>ジョウタイ</t>
    </rPh>
    <rPh sb="325" eb="326">
      <t>メン</t>
    </rPh>
    <rPh sb="328" eb="330">
      <t>カイゼン</t>
    </rPh>
    <rPh sb="331" eb="332">
      <t>アワ</t>
    </rPh>
    <rPh sb="412" eb="414">
      <t>ゲンショウ</t>
    </rPh>
    <rPh sb="419" eb="421">
      <t>シタマワ</t>
    </rPh>
    <rPh sb="450" eb="452">
      <t>ドウジ</t>
    </rPh>
    <rPh sb="453" eb="455">
      <t>カイチク</t>
    </rPh>
    <phoneticPr fontId="4"/>
  </si>
  <si>
    <t>①有形固定資産減価償却率は、類似団体よりは下回っているが、地方公営企業法適用から７年経過し、年々増加している状態である。経年により減価償却累計額は増加していくため、今後も上昇していくことが見込まれるため、下水道施設の整備・新設から維持管理・改築への事業形態を検討していく必要がある。
②③管渠老朽化率及び管渠改善率は、下水道施設の老朽化に伴い、類似団体と比較しても同水準となっり、今後増加が見込まれるため、改築計画の策定等の対策が必要となる。</t>
    <rPh sb="42" eb="44">
      <t>ケイカ</t>
    </rPh>
    <rPh sb="46" eb="48">
      <t>ネンネン</t>
    </rPh>
    <rPh sb="48" eb="50">
      <t>ゾウカ</t>
    </rPh>
    <rPh sb="54" eb="56">
      <t>ジョウタイ</t>
    </rPh>
    <rPh sb="85" eb="87">
      <t>ジョウショウ</t>
    </rPh>
    <rPh sb="94" eb="96">
      <t>ミコ</t>
    </rPh>
    <rPh sb="124" eb="126">
      <t>ジギョウ</t>
    </rPh>
    <rPh sb="126" eb="128">
      <t>ケイタイ</t>
    </rPh>
    <rPh sb="129" eb="131">
      <t>ケントウ</t>
    </rPh>
    <rPh sb="135" eb="137">
      <t>ヒツヨウ</t>
    </rPh>
    <rPh sb="203" eb="207">
      <t>カイチクケイカク</t>
    </rPh>
    <rPh sb="208" eb="210">
      <t>サクテイ</t>
    </rPh>
    <rPh sb="210" eb="211">
      <t>トウ</t>
    </rPh>
    <rPh sb="212" eb="214">
      <t>タイサク</t>
    </rPh>
    <rPh sb="215" eb="217">
      <t>ヒツヨウ</t>
    </rPh>
    <phoneticPr fontId="4"/>
  </si>
  <si>
    <t>経費回収率が100％を下回っているが、Ｒ６．４月より使用料単価が改定となっているため、Ｒ６決算からは一定の改善は見込まれる。しかし、改定中に予測できない程の物価高騰が生じているため、維持管理費の削減の検討も必要である。また、下水道施設の老朽化に伴い、施設の更新費用の増加となってきているため、効率的に経営を行い、持続可能な下水道運営に努める必要がある。</t>
    <rPh sb="45" eb="47">
      <t>ケッサン</t>
    </rPh>
    <rPh sb="50" eb="52">
      <t>イッテイ</t>
    </rPh>
    <rPh sb="53" eb="55">
      <t>カイゼン</t>
    </rPh>
    <rPh sb="56" eb="58">
      <t>ミコ</t>
    </rPh>
    <rPh sb="66" eb="69">
      <t>カイテイチュウ</t>
    </rPh>
    <rPh sb="70" eb="72">
      <t>ヨソク</t>
    </rPh>
    <rPh sb="76" eb="77">
      <t>ホド</t>
    </rPh>
    <rPh sb="78" eb="80">
      <t>ブッカ</t>
    </rPh>
    <rPh sb="80" eb="82">
      <t>コウトウ</t>
    </rPh>
    <rPh sb="83" eb="84">
      <t>ショウ</t>
    </rPh>
    <rPh sb="156" eb="160">
      <t>ジゾクカノウ</t>
    </rPh>
    <rPh sb="161" eb="164">
      <t>ゲスイドウ</t>
    </rPh>
    <rPh sb="164" eb="166">
      <t>ウンエイ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</si>
</sst>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869-B6C1-05C42169D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0.08</c:v>
                </c:pt>
                <c:pt idx="2">
                  <c:v>0.24</c:v>
                </c:pt>
                <c:pt idx="3">
                  <c:v>0.14000000000000001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2-4869-B6C1-05C42169D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55.55</c:v>
                </c:pt>
                <c:pt idx="1">
                  <c:v>57.82</c:v>
                </c:pt>
                <c:pt idx="2">
                  <c:v>57.82</c:v>
                </c:pt>
                <c:pt idx="3">
                  <c:v>56.73</c:v>
                </c:pt>
                <c:pt idx="4">
                  <c:v>53.93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5-4966-86AB-740AEF48F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57.04</c:v>
                </c:pt>
                <c:pt idx="1">
                  <c:v>60.78</c:v>
                </c:pt>
                <c:pt idx="2">
                  <c:v>59.96</c:v>
                </c:pt>
                <c:pt idx="3">
                  <c:v>59.9</c:v>
                </c:pt>
                <c:pt idx="4">
                  <c:v>60.13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5-4966-86AB-740AEF48F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95.19</c:v>
                </c:pt>
                <c:pt idx="1">
                  <c:v>94.98</c:v>
                </c:pt>
                <c:pt idx="2">
                  <c:v>95.54</c:v>
                </c:pt>
                <c:pt idx="3">
                  <c:v>95.54</c:v>
                </c:pt>
                <c:pt idx="4">
                  <c:v>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47AA-B8C0-65E96E2DE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93.73</c:v>
                </c:pt>
                <c:pt idx="1">
                  <c:v>94.17</c:v>
                </c:pt>
                <c:pt idx="2">
                  <c:v>94.27</c:v>
                </c:pt>
                <c:pt idx="3">
                  <c:v>94.46</c:v>
                </c:pt>
                <c:pt idx="4">
                  <c:v>94.37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30-47AA-B8C0-65E96E2DE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104.18</c:v>
                </c:pt>
                <c:pt idx="1">
                  <c:v>103.27</c:v>
                </c:pt>
                <c:pt idx="2">
                  <c:v>103.54</c:v>
                </c:pt>
                <c:pt idx="3">
                  <c:v>103.82</c:v>
                </c:pt>
                <c:pt idx="4">
                  <c:v>104.89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4-4356-8371-19261DBEB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106.32</c:v>
                </c:pt>
                <c:pt idx="1">
                  <c:v>106.67</c:v>
                </c:pt>
                <c:pt idx="2">
                  <c:v>106.9</c:v>
                </c:pt>
                <c:pt idx="3">
                  <c:v>106.74</c:v>
                </c:pt>
                <c:pt idx="4">
                  <c:v>106.65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E4-4356-8371-19261DBEB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10.85</c:v>
                </c:pt>
                <c:pt idx="1">
                  <c:v>14.06</c:v>
                </c:pt>
                <c:pt idx="2">
                  <c:v>17.21</c:v>
                </c:pt>
                <c:pt idx="3">
                  <c:v>20.39</c:v>
                </c:pt>
                <c:pt idx="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A-4C64-BA0F-390AC3535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21.22</c:v>
                </c:pt>
                <c:pt idx="1">
                  <c:v>23.25</c:v>
                </c:pt>
                <c:pt idx="2">
                  <c:v>25.2</c:v>
                </c:pt>
                <c:pt idx="3">
                  <c:v>27.42</c:v>
                </c:pt>
                <c:pt idx="4">
                  <c:v>30.01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1A-4C64-BA0F-390AC3535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A-4721-953F-DD2ACFCD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1.06</c:v>
                </c:pt>
                <c:pt idx="2">
                  <c:v>2.02</c:v>
                </c:pt>
                <c:pt idx="3">
                  <c:v>2.67</c:v>
                </c:pt>
                <c:pt idx="4">
                  <c:v>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A-4721-953F-DD2ACFCD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E-403F-A66F-4A0EC0E39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1.35</c:v>
                </c:pt>
                <c:pt idx="1">
                  <c:v>3.68</c:v>
                </c:pt>
                <c:pt idx="2">
                  <c:v>5.3</c:v>
                </c:pt>
                <c:pt idx="3">
                  <c:v>6.49</c:v>
                </c:pt>
                <c:pt idx="4">
                  <c:v>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7E-403F-A66F-4A0EC0E39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57.21</c:v>
                </c:pt>
                <c:pt idx="1">
                  <c:v>67.290000000000006</c:v>
                </c:pt>
                <c:pt idx="2">
                  <c:v>71.22</c:v>
                </c:pt>
                <c:pt idx="3">
                  <c:v>78.8</c:v>
                </c:pt>
                <c:pt idx="4">
                  <c:v>87.61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5-4020-A6B1-08184F737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71.540000000000006</c:v>
                </c:pt>
                <c:pt idx="1">
                  <c:v>67.86</c:v>
                </c:pt>
                <c:pt idx="2">
                  <c:v>72.92</c:v>
                </c:pt>
                <c:pt idx="3">
                  <c:v>81.19</c:v>
                </c:pt>
                <c:pt idx="4">
                  <c:v>85.86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5-4020-A6B1-08184F737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411.99</c:v>
                </c:pt>
                <c:pt idx="1">
                  <c:v>374.35</c:v>
                </c:pt>
                <c:pt idx="2">
                  <c:v>357.7</c:v>
                </c:pt>
                <c:pt idx="3">
                  <c:v>196.67</c:v>
                </c:pt>
                <c:pt idx="4">
                  <c:v>84.38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C-4C45-AAA7-E8774A9D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653.69000000000005</c:v>
                </c:pt>
                <c:pt idx="1">
                  <c:v>709.4</c:v>
                </c:pt>
                <c:pt idx="2">
                  <c:v>734.47</c:v>
                </c:pt>
                <c:pt idx="3">
                  <c:v>720.89</c:v>
                </c:pt>
                <c:pt idx="4">
                  <c:v>676.93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DC-4C45-AAA7-E8774A9D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85.69</c:v>
                </c:pt>
                <c:pt idx="1">
                  <c:v>85.56</c:v>
                </c:pt>
                <c:pt idx="2">
                  <c:v>82.54</c:v>
                </c:pt>
                <c:pt idx="3">
                  <c:v>85.97</c:v>
                </c:pt>
                <c:pt idx="4">
                  <c:v>83.74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F-45FD-8BCE-1CE50106E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88.05</c:v>
                </c:pt>
                <c:pt idx="1">
                  <c:v>91.14</c:v>
                </c:pt>
                <c:pt idx="2">
                  <c:v>90.69</c:v>
                </c:pt>
                <c:pt idx="3">
                  <c:v>90.5</c:v>
                </c:pt>
                <c:pt idx="4">
                  <c:v>92.66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F-45FD-8BCE-1CE50106E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153.85</c:v>
                </c:pt>
                <c:pt idx="1">
                  <c:v>152.74</c:v>
                </c:pt>
                <c:pt idx="2">
                  <c:v>154.33000000000001</c:v>
                </c:pt>
                <c:pt idx="3">
                  <c:v>155</c:v>
                </c:pt>
                <c:pt idx="4">
                  <c:v>156.6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5-459E-8F71-70AC316F4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141.15</c:v>
                </c:pt>
                <c:pt idx="1">
                  <c:v>136.86000000000001</c:v>
                </c:pt>
                <c:pt idx="2">
                  <c:v>138.52000000000001</c:v>
                </c:pt>
                <c:pt idx="3">
                  <c:v>138.66999999999999</c:v>
                </c:pt>
                <c:pt idx="4">
                  <c:v>139.12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D5-459E-8F71-70AC316F4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H6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茨城県　取手地方広域下水道組合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公共下水道</v>
      </c>
      <c r="Q8" s="64"/>
      <c r="R8" s="64"/>
      <c r="S8" s="64"/>
      <c r="T8" s="64"/>
      <c r="U8" s="64"/>
      <c r="V8" s="64"/>
      <c r="W8" s="64" t="str">
        <f>データ!L6</f>
        <v>Bc1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 t="str">
        <f>データ!S6</f>
        <v>-</v>
      </c>
      <c r="AM8" s="45"/>
      <c r="AN8" s="45"/>
      <c r="AO8" s="45"/>
      <c r="AP8" s="45"/>
      <c r="AQ8" s="45"/>
      <c r="AR8" s="45"/>
      <c r="AS8" s="45"/>
      <c r="AT8" s="44" t="str">
        <f>データ!T6</f>
        <v>-</v>
      </c>
      <c r="AU8" s="44"/>
      <c r="AV8" s="44"/>
      <c r="AW8" s="44"/>
      <c r="AX8" s="44"/>
      <c r="AY8" s="44"/>
      <c r="AZ8" s="44"/>
      <c r="BA8" s="44"/>
      <c r="BB8" s="44" t="str">
        <f>データ!U6</f>
        <v>-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67.209999999999994</v>
      </c>
      <c r="J10" s="44"/>
      <c r="K10" s="44"/>
      <c r="L10" s="44"/>
      <c r="M10" s="44"/>
      <c r="N10" s="44"/>
      <c r="O10" s="44"/>
      <c r="P10" s="44">
        <f>データ!P6</f>
        <v>55.22</v>
      </c>
      <c r="Q10" s="44"/>
      <c r="R10" s="44"/>
      <c r="S10" s="44"/>
      <c r="T10" s="44"/>
      <c r="U10" s="44"/>
      <c r="V10" s="44"/>
      <c r="W10" s="44">
        <f>データ!Q6</f>
        <v>83.29</v>
      </c>
      <c r="X10" s="44"/>
      <c r="Y10" s="44"/>
      <c r="Z10" s="44"/>
      <c r="AA10" s="44"/>
      <c r="AB10" s="44"/>
      <c r="AC10" s="44"/>
      <c r="AD10" s="45">
        <f>データ!R6</f>
        <v>2530</v>
      </c>
      <c r="AE10" s="45"/>
      <c r="AF10" s="45"/>
      <c r="AG10" s="45"/>
      <c r="AH10" s="45"/>
      <c r="AI10" s="45"/>
      <c r="AJ10" s="45"/>
      <c r="AK10" s="2"/>
      <c r="AL10" s="45">
        <f>データ!V6</f>
        <v>88035</v>
      </c>
      <c r="AM10" s="45"/>
      <c r="AN10" s="45"/>
      <c r="AO10" s="45"/>
      <c r="AP10" s="45"/>
      <c r="AQ10" s="45"/>
      <c r="AR10" s="45"/>
      <c r="AS10" s="45"/>
      <c r="AT10" s="44">
        <f>データ!W6</f>
        <v>15.25</v>
      </c>
      <c r="AU10" s="44"/>
      <c r="AV10" s="44"/>
      <c r="AW10" s="44"/>
      <c r="AX10" s="44"/>
      <c r="AY10" s="44"/>
      <c r="AZ10" s="44"/>
      <c r="BA10" s="44"/>
      <c r="BB10" s="44">
        <f>データ!X6</f>
        <v>5772.79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113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58V62kiF0Nf/kN0uk8xf2hHqCljQEprWbpIh0N8RrjqUpUq0aW6ZuSLt3qESv/DASvEX7DdMKE0pLGA9j/ETOg==" saltValue="yLUhlX8d/3yEwbOLTzax0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89192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茨城県　取手地方広域下水道組合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Bc1</v>
      </c>
      <c r="M6" s="19" t="str">
        <f t="shared" si="3"/>
        <v>非設置</v>
      </c>
      <c r="N6" s="20" t="str">
        <f t="shared" si="3"/>
        <v>-</v>
      </c>
      <c r="O6" s="20">
        <f t="shared" si="3"/>
        <v>67.209999999999994</v>
      </c>
      <c r="P6" s="20">
        <f t="shared" si="3"/>
        <v>55.22</v>
      </c>
      <c r="Q6" s="20">
        <f t="shared" si="3"/>
        <v>83.29</v>
      </c>
      <c r="R6" s="20">
        <f t="shared" si="3"/>
        <v>2530</v>
      </c>
      <c r="S6" s="20" t="str">
        <f t="shared" si="3"/>
        <v>-</v>
      </c>
      <c r="T6" s="20" t="str">
        <f t="shared" si="3"/>
        <v>-</v>
      </c>
      <c r="U6" s="20" t="str">
        <f t="shared" si="3"/>
        <v>-</v>
      </c>
      <c r="V6" s="20">
        <f t="shared" si="3"/>
        <v>88035</v>
      </c>
      <c r="W6" s="20">
        <f t="shared" si="3"/>
        <v>15.25</v>
      </c>
      <c r="X6" s="20">
        <f t="shared" si="3"/>
        <v>5772.79</v>
      </c>
      <c r="Y6" s="21">
        <f>IF(Y7="",NA(),Y7)</f>
        <v>104.18</v>
      </c>
      <c r="Z6" s="21">
        <f t="shared" ref="Z6:AH6" si="4">IF(Z7="",NA(),Z7)</f>
        <v>103.27</v>
      </c>
      <c r="AA6" s="21">
        <f t="shared" si="4"/>
        <v>103.54</v>
      </c>
      <c r="AB6" s="21">
        <f t="shared" si="4"/>
        <v>103.82</v>
      </c>
      <c r="AC6" s="21">
        <f t="shared" si="4"/>
        <v>104.89</v>
      </c>
      <c r="AD6" s="21">
        <f t="shared" si="4"/>
        <v>106.32</v>
      </c>
      <c r="AE6" s="21">
        <f t="shared" si="4"/>
        <v>106.67</v>
      </c>
      <c r="AF6" s="21">
        <f t="shared" si="4"/>
        <v>106.9</v>
      </c>
      <c r="AG6" s="21">
        <f t="shared" si="4"/>
        <v>106.74</v>
      </c>
      <c r="AH6" s="21">
        <f t="shared" si="4"/>
        <v>106.65</v>
      </c>
      <c r="AI6" s="20" t="str">
        <f>IF(AI7="","",IF(AI7="-","【-】","【"&amp;SUBSTITUTE(TEXT(AI7,"#,##0.00"),"-","△")&amp;"】"))</f>
        <v>【105.91】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1.35</v>
      </c>
      <c r="AP6" s="21">
        <f t="shared" si="5"/>
        <v>3.68</v>
      </c>
      <c r="AQ6" s="21">
        <f t="shared" si="5"/>
        <v>5.3</v>
      </c>
      <c r="AR6" s="21">
        <f t="shared" si="5"/>
        <v>6.49</v>
      </c>
      <c r="AS6" s="21">
        <f t="shared" si="5"/>
        <v>6.74</v>
      </c>
      <c r="AT6" s="20" t="str">
        <f>IF(AT7="","",IF(AT7="-","【-】","【"&amp;SUBSTITUTE(TEXT(AT7,"#,##0.00"),"-","△")&amp;"】"))</f>
        <v>【3.03】</v>
      </c>
      <c r="AU6" s="21">
        <f>IF(AU7="",NA(),AU7)</f>
        <v>57.21</v>
      </c>
      <c r="AV6" s="21">
        <f t="shared" ref="AV6:BD6" si="6">IF(AV7="",NA(),AV7)</f>
        <v>67.290000000000006</v>
      </c>
      <c r="AW6" s="21">
        <f t="shared" si="6"/>
        <v>71.22</v>
      </c>
      <c r="AX6" s="21">
        <f t="shared" si="6"/>
        <v>78.8</v>
      </c>
      <c r="AY6" s="21">
        <f t="shared" si="6"/>
        <v>87.61</v>
      </c>
      <c r="AZ6" s="21">
        <f t="shared" si="6"/>
        <v>71.540000000000006</v>
      </c>
      <c r="BA6" s="21">
        <f t="shared" si="6"/>
        <v>67.86</v>
      </c>
      <c r="BB6" s="21">
        <f t="shared" si="6"/>
        <v>72.92</v>
      </c>
      <c r="BC6" s="21">
        <f t="shared" si="6"/>
        <v>81.19</v>
      </c>
      <c r="BD6" s="21">
        <f t="shared" si="6"/>
        <v>85.86</v>
      </c>
      <c r="BE6" s="20" t="str">
        <f>IF(BE7="","",IF(BE7="-","【-】","【"&amp;SUBSTITUTE(TEXT(BE7,"#,##0.00"),"-","△")&amp;"】"))</f>
        <v>【78.43】</v>
      </c>
      <c r="BF6" s="21">
        <f>IF(BF7="",NA(),BF7)</f>
        <v>411.99</v>
      </c>
      <c r="BG6" s="21">
        <f t="shared" ref="BG6:BO6" si="7">IF(BG7="",NA(),BG7)</f>
        <v>374.35</v>
      </c>
      <c r="BH6" s="21">
        <f t="shared" si="7"/>
        <v>357.7</v>
      </c>
      <c r="BI6" s="21">
        <f t="shared" si="7"/>
        <v>196.67</v>
      </c>
      <c r="BJ6" s="21">
        <f t="shared" si="7"/>
        <v>84.38</v>
      </c>
      <c r="BK6" s="21">
        <f t="shared" si="7"/>
        <v>653.69000000000005</v>
      </c>
      <c r="BL6" s="21">
        <f t="shared" si="7"/>
        <v>709.4</v>
      </c>
      <c r="BM6" s="21">
        <f t="shared" si="7"/>
        <v>734.47</v>
      </c>
      <c r="BN6" s="21">
        <f t="shared" si="7"/>
        <v>720.89</v>
      </c>
      <c r="BO6" s="21">
        <f t="shared" si="7"/>
        <v>676.93</v>
      </c>
      <c r="BP6" s="20" t="str">
        <f>IF(BP7="","",IF(BP7="-","【-】","【"&amp;SUBSTITUTE(TEXT(BP7,"#,##0.00"),"-","△")&amp;"】"))</f>
        <v>【630.82】</v>
      </c>
      <c r="BQ6" s="21">
        <f>IF(BQ7="",NA(),BQ7)</f>
        <v>85.69</v>
      </c>
      <c r="BR6" s="21">
        <f t="shared" ref="BR6:BZ6" si="8">IF(BR7="",NA(),BR7)</f>
        <v>85.56</v>
      </c>
      <c r="BS6" s="21">
        <f t="shared" si="8"/>
        <v>82.54</v>
      </c>
      <c r="BT6" s="21">
        <f t="shared" si="8"/>
        <v>85.97</v>
      </c>
      <c r="BU6" s="21">
        <f t="shared" si="8"/>
        <v>83.74</v>
      </c>
      <c r="BV6" s="21">
        <f t="shared" si="8"/>
        <v>88.05</v>
      </c>
      <c r="BW6" s="21">
        <f t="shared" si="8"/>
        <v>91.14</v>
      </c>
      <c r="BX6" s="21">
        <f t="shared" si="8"/>
        <v>90.69</v>
      </c>
      <c r="BY6" s="21">
        <f t="shared" si="8"/>
        <v>90.5</v>
      </c>
      <c r="BZ6" s="21">
        <f t="shared" si="8"/>
        <v>92.66</v>
      </c>
      <c r="CA6" s="20" t="str">
        <f>IF(CA7="","",IF(CA7="-","【-】","【"&amp;SUBSTITUTE(TEXT(CA7,"#,##0.00"),"-","△")&amp;"】"))</f>
        <v>【97.81】</v>
      </c>
      <c r="CB6" s="21">
        <f>IF(CB7="",NA(),CB7)</f>
        <v>153.85</v>
      </c>
      <c r="CC6" s="21">
        <f t="shared" ref="CC6:CK6" si="9">IF(CC7="",NA(),CC7)</f>
        <v>152.74</v>
      </c>
      <c r="CD6" s="21">
        <f t="shared" si="9"/>
        <v>154.33000000000001</v>
      </c>
      <c r="CE6" s="21">
        <f t="shared" si="9"/>
        <v>155</v>
      </c>
      <c r="CF6" s="21">
        <f t="shared" si="9"/>
        <v>156.6</v>
      </c>
      <c r="CG6" s="21">
        <f t="shared" si="9"/>
        <v>141.15</v>
      </c>
      <c r="CH6" s="21">
        <f t="shared" si="9"/>
        <v>136.86000000000001</v>
      </c>
      <c r="CI6" s="21">
        <f t="shared" si="9"/>
        <v>138.52000000000001</v>
      </c>
      <c r="CJ6" s="21">
        <f t="shared" si="9"/>
        <v>138.66999999999999</v>
      </c>
      <c r="CK6" s="21">
        <f t="shared" si="9"/>
        <v>139.12</v>
      </c>
      <c r="CL6" s="20" t="str">
        <f>IF(CL7="","",IF(CL7="-","【-】","【"&amp;SUBSTITUTE(TEXT(CL7,"#,##0.00"),"-","△")&amp;"】"))</f>
        <v>【138.75】</v>
      </c>
      <c r="CM6" s="21">
        <f>IF(CM7="",NA(),CM7)</f>
        <v>55.55</v>
      </c>
      <c r="CN6" s="21">
        <f t="shared" ref="CN6:CV6" si="10">IF(CN7="",NA(),CN7)</f>
        <v>57.82</v>
      </c>
      <c r="CO6" s="21">
        <f t="shared" si="10"/>
        <v>57.82</v>
      </c>
      <c r="CP6" s="21">
        <f t="shared" si="10"/>
        <v>56.73</v>
      </c>
      <c r="CQ6" s="21">
        <f t="shared" si="10"/>
        <v>53.93</v>
      </c>
      <c r="CR6" s="21">
        <f t="shared" si="10"/>
        <v>57.04</v>
      </c>
      <c r="CS6" s="21">
        <f t="shared" si="10"/>
        <v>60.78</v>
      </c>
      <c r="CT6" s="21">
        <f t="shared" si="10"/>
        <v>59.96</v>
      </c>
      <c r="CU6" s="21">
        <f t="shared" si="10"/>
        <v>59.9</v>
      </c>
      <c r="CV6" s="21">
        <f t="shared" si="10"/>
        <v>60.13</v>
      </c>
      <c r="CW6" s="20" t="str">
        <f>IF(CW7="","",IF(CW7="-","【-】","【"&amp;SUBSTITUTE(TEXT(CW7,"#,##0.00"),"-","△")&amp;"】"))</f>
        <v>【58.94】</v>
      </c>
      <c r="CX6" s="21">
        <f>IF(CX7="",NA(),CX7)</f>
        <v>95.19</v>
      </c>
      <c r="CY6" s="21">
        <f t="shared" ref="CY6:DG6" si="11">IF(CY7="",NA(),CY7)</f>
        <v>94.98</v>
      </c>
      <c r="CZ6" s="21">
        <f t="shared" si="11"/>
        <v>95.54</v>
      </c>
      <c r="DA6" s="21">
        <f t="shared" si="11"/>
        <v>95.54</v>
      </c>
      <c r="DB6" s="21">
        <f t="shared" si="11"/>
        <v>95.7</v>
      </c>
      <c r="DC6" s="21">
        <f t="shared" si="11"/>
        <v>93.73</v>
      </c>
      <c r="DD6" s="21">
        <f t="shared" si="11"/>
        <v>94.17</v>
      </c>
      <c r="DE6" s="21">
        <f t="shared" si="11"/>
        <v>94.27</v>
      </c>
      <c r="DF6" s="21">
        <f t="shared" si="11"/>
        <v>94.46</v>
      </c>
      <c r="DG6" s="21">
        <f t="shared" si="11"/>
        <v>94.37</v>
      </c>
      <c r="DH6" s="20" t="str">
        <f>IF(DH7="","",IF(DH7="-","【-】","【"&amp;SUBSTITUTE(TEXT(DH7,"#,##0.00"),"-","△")&amp;"】"))</f>
        <v>【95.91】</v>
      </c>
      <c r="DI6" s="21">
        <f>IF(DI7="",NA(),DI7)</f>
        <v>10.85</v>
      </c>
      <c r="DJ6" s="21">
        <f t="shared" ref="DJ6:DR6" si="12">IF(DJ7="",NA(),DJ7)</f>
        <v>14.06</v>
      </c>
      <c r="DK6" s="21">
        <f t="shared" si="12"/>
        <v>17.21</v>
      </c>
      <c r="DL6" s="21">
        <f t="shared" si="12"/>
        <v>20.39</v>
      </c>
      <c r="DM6" s="21">
        <f t="shared" si="12"/>
        <v>23.2</v>
      </c>
      <c r="DN6" s="21">
        <f t="shared" si="12"/>
        <v>21.22</v>
      </c>
      <c r="DO6" s="21">
        <f t="shared" si="12"/>
        <v>23.25</v>
      </c>
      <c r="DP6" s="21">
        <f t="shared" si="12"/>
        <v>25.2</v>
      </c>
      <c r="DQ6" s="21">
        <f t="shared" si="12"/>
        <v>27.42</v>
      </c>
      <c r="DR6" s="21">
        <f t="shared" si="12"/>
        <v>30.01</v>
      </c>
      <c r="DS6" s="20" t="str">
        <f>IF(DS7="","",IF(DS7="-","【-】","【"&amp;SUBSTITUTE(TEXT(DS7,"#,##0.00"),"-","△")&amp;"】"))</f>
        <v>【41.09】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0.83</v>
      </c>
      <c r="DZ6" s="21">
        <f t="shared" si="13"/>
        <v>1.06</v>
      </c>
      <c r="EA6" s="21">
        <f t="shared" si="13"/>
        <v>2.02</v>
      </c>
      <c r="EB6" s="21">
        <f t="shared" si="13"/>
        <v>2.67</v>
      </c>
      <c r="EC6" s="21">
        <f t="shared" si="13"/>
        <v>3.43</v>
      </c>
      <c r="ED6" s="20" t="str">
        <f>IF(ED7="","",IF(ED7="-","【-】","【"&amp;SUBSTITUTE(TEXT(ED7,"#,##0.00"),"-","△")&amp;"】"))</f>
        <v>【8.68】</v>
      </c>
      <c r="EE6" s="21">
        <f>IF(EE7="",NA(),EE7)</f>
        <v>0.03</v>
      </c>
      <c r="EF6" s="21">
        <f t="shared" ref="EF6:EN6" si="14">IF(EF7="",NA(),EF7)</f>
        <v>0.03</v>
      </c>
      <c r="EG6" s="20">
        <f t="shared" si="14"/>
        <v>0</v>
      </c>
      <c r="EH6" s="20">
        <f t="shared" si="14"/>
        <v>0</v>
      </c>
      <c r="EI6" s="21">
        <f t="shared" si="14"/>
        <v>0.05</v>
      </c>
      <c r="EJ6" s="21">
        <f t="shared" si="14"/>
        <v>0.12</v>
      </c>
      <c r="EK6" s="21">
        <f t="shared" si="14"/>
        <v>0.08</v>
      </c>
      <c r="EL6" s="21">
        <f t="shared" si="14"/>
        <v>0.24</v>
      </c>
      <c r="EM6" s="21">
        <f t="shared" si="14"/>
        <v>0.14000000000000001</v>
      </c>
      <c r="EN6" s="21">
        <f t="shared" si="14"/>
        <v>0.06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89192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67.209999999999994</v>
      </c>
      <c r="P7" s="24">
        <v>55.22</v>
      </c>
      <c r="Q7" s="24">
        <v>83.29</v>
      </c>
      <c r="R7" s="24">
        <v>2530</v>
      </c>
      <c r="S7" s="24" t="s">
        <v>102</v>
      </c>
      <c r="T7" s="24" t="s">
        <v>102</v>
      </c>
      <c r="U7" s="24" t="s">
        <v>102</v>
      </c>
      <c r="V7" s="24">
        <v>88035</v>
      </c>
      <c r="W7" s="24">
        <v>15.25</v>
      </c>
      <c r="X7" s="24">
        <v>5772.79</v>
      </c>
      <c r="Y7" s="24">
        <v>104.18</v>
      </c>
      <c r="Z7" s="24">
        <v>103.27</v>
      </c>
      <c r="AA7" s="24">
        <v>103.54</v>
      </c>
      <c r="AB7" s="24">
        <v>103.82</v>
      </c>
      <c r="AC7" s="24">
        <v>104.89</v>
      </c>
      <c r="AD7" s="24">
        <v>106.32</v>
      </c>
      <c r="AE7" s="24">
        <v>106.67</v>
      </c>
      <c r="AF7" s="24">
        <v>106.9</v>
      </c>
      <c r="AG7" s="24">
        <v>106.74</v>
      </c>
      <c r="AH7" s="24">
        <v>106.65</v>
      </c>
      <c r="AI7" s="24">
        <v>105.91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1.35</v>
      </c>
      <c r="AP7" s="24">
        <v>3.68</v>
      </c>
      <c r="AQ7" s="24">
        <v>5.3</v>
      </c>
      <c r="AR7" s="24">
        <v>6.49</v>
      </c>
      <c r="AS7" s="24">
        <v>6.74</v>
      </c>
      <c r="AT7" s="24">
        <v>3.03</v>
      </c>
      <c r="AU7" s="24">
        <v>57.21</v>
      </c>
      <c r="AV7" s="24">
        <v>67.290000000000006</v>
      </c>
      <c r="AW7" s="24">
        <v>71.22</v>
      </c>
      <c r="AX7" s="24">
        <v>78.8</v>
      </c>
      <c r="AY7" s="24">
        <v>87.61</v>
      </c>
      <c r="AZ7" s="24">
        <v>71.540000000000006</v>
      </c>
      <c r="BA7" s="24">
        <v>67.86</v>
      </c>
      <c r="BB7" s="24">
        <v>72.92</v>
      </c>
      <c r="BC7" s="24">
        <v>81.19</v>
      </c>
      <c r="BD7" s="24">
        <v>85.86</v>
      </c>
      <c r="BE7" s="24">
        <v>78.430000000000007</v>
      </c>
      <c r="BF7" s="24">
        <v>411.99</v>
      </c>
      <c r="BG7" s="24">
        <v>374.35</v>
      </c>
      <c r="BH7" s="24">
        <v>357.7</v>
      </c>
      <c r="BI7" s="24">
        <v>196.67</v>
      </c>
      <c r="BJ7" s="24">
        <v>84.38</v>
      </c>
      <c r="BK7" s="24">
        <v>653.69000000000005</v>
      </c>
      <c r="BL7" s="24">
        <v>709.4</v>
      </c>
      <c r="BM7" s="24">
        <v>734.47</v>
      </c>
      <c r="BN7" s="24">
        <v>720.89</v>
      </c>
      <c r="BO7" s="24">
        <v>676.93</v>
      </c>
      <c r="BP7" s="24">
        <v>630.82000000000005</v>
      </c>
      <c r="BQ7" s="24">
        <v>85.69</v>
      </c>
      <c r="BR7" s="24">
        <v>85.56</v>
      </c>
      <c r="BS7" s="24">
        <v>82.54</v>
      </c>
      <c r="BT7" s="24">
        <v>85.97</v>
      </c>
      <c r="BU7" s="24">
        <v>83.74</v>
      </c>
      <c r="BV7" s="24">
        <v>88.05</v>
      </c>
      <c r="BW7" s="24">
        <v>91.14</v>
      </c>
      <c r="BX7" s="24">
        <v>90.69</v>
      </c>
      <c r="BY7" s="24">
        <v>90.5</v>
      </c>
      <c r="BZ7" s="24">
        <v>92.66</v>
      </c>
      <c r="CA7" s="24">
        <v>97.81</v>
      </c>
      <c r="CB7" s="24">
        <v>153.85</v>
      </c>
      <c r="CC7" s="24">
        <v>152.74</v>
      </c>
      <c r="CD7" s="24">
        <v>154.33000000000001</v>
      </c>
      <c r="CE7" s="24">
        <v>155</v>
      </c>
      <c r="CF7" s="24">
        <v>156.6</v>
      </c>
      <c r="CG7" s="24">
        <v>141.15</v>
      </c>
      <c r="CH7" s="24">
        <v>136.86000000000001</v>
      </c>
      <c r="CI7" s="24">
        <v>138.52000000000001</v>
      </c>
      <c r="CJ7" s="24">
        <v>138.66999999999999</v>
      </c>
      <c r="CK7" s="24">
        <v>139.12</v>
      </c>
      <c r="CL7" s="24">
        <v>138.75</v>
      </c>
      <c r="CM7" s="24">
        <v>55.55</v>
      </c>
      <c r="CN7" s="24">
        <v>57.82</v>
      </c>
      <c r="CO7" s="24">
        <v>57.82</v>
      </c>
      <c r="CP7" s="24">
        <v>56.73</v>
      </c>
      <c r="CQ7" s="24">
        <v>53.93</v>
      </c>
      <c r="CR7" s="24">
        <v>57.04</v>
      </c>
      <c r="CS7" s="24">
        <v>60.78</v>
      </c>
      <c r="CT7" s="24">
        <v>59.96</v>
      </c>
      <c r="CU7" s="24">
        <v>59.9</v>
      </c>
      <c r="CV7" s="24">
        <v>60.13</v>
      </c>
      <c r="CW7" s="24">
        <v>58.94</v>
      </c>
      <c r="CX7" s="24">
        <v>95.19</v>
      </c>
      <c r="CY7" s="24">
        <v>94.98</v>
      </c>
      <c r="CZ7" s="24">
        <v>95.54</v>
      </c>
      <c r="DA7" s="24">
        <v>95.54</v>
      </c>
      <c r="DB7" s="24">
        <v>95.7</v>
      </c>
      <c r="DC7" s="24">
        <v>93.73</v>
      </c>
      <c r="DD7" s="24">
        <v>94.17</v>
      </c>
      <c r="DE7" s="24">
        <v>94.27</v>
      </c>
      <c r="DF7" s="24">
        <v>94.46</v>
      </c>
      <c r="DG7" s="24">
        <v>94.37</v>
      </c>
      <c r="DH7" s="24">
        <v>95.91</v>
      </c>
      <c r="DI7" s="24">
        <v>10.85</v>
      </c>
      <c r="DJ7" s="24">
        <v>14.06</v>
      </c>
      <c r="DK7" s="24">
        <v>17.21</v>
      </c>
      <c r="DL7" s="24">
        <v>20.39</v>
      </c>
      <c r="DM7" s="24">
        <v>23.2</v>
      </c>
      <c r="DN7" s="24">
        <v>21.22</v>
      </c>
      <c r="DO7" s="24">
        <v>23.25</v>
      </c>
      <c r="DP7" s="24">
        <v>25.2</v>
      </c>
      <c r="DQ7" s="24">
        <v>27.42</v>
      </c>
      <c r="DR7" s="24">
        <v>30.01</v>
      </c>
      <c r="DS7" s="24">
        <v>41.09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0.83</v>
      </c>
      <c r="DZ7" s="24">
        <v>1.06</v>
      </c>
      <c r="EA7" s="24">
        <v>2.02</v>
      </c>
      <c r="EB7" s="24">
        <v>2.67</v>
      </c>
      <c r="EC7" s="24">
        <v>3.43</v>
      </c>
      <c r="ED7" s="24">
        <v>8.68</v>
      </c>
      <c r="EE7" s="24">
        <v>0.03</v>
      </c>
      <c r="EF7" s="24">
        <v>0.03</v>
      </c>
      <c r="EG7" s="24">
        <v>0</v>
      </c>
      <c r="EH7" s="24">
        <v>0</v>
      </c>
      <c r="EI7" s="24">
        <v>0.05</v>
      </c>
      <c r="EJ7" s="24">
        <v>0.12</v>
      </c>
      <c r="EK7" s="24">
        <v>0.08</v>
      </c>
      <c r="EL7" s="24">
        <v>0.24</v>
      </c>
      <c r="EM7" s="24">
        <v>0.14000000000000001</v>
      </c>
      <c r="EN7" s="24">
        <v>0.06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2024-12-19T01:13:01Z</dcterms:created>
  <dcterms:modified xsi:type="dcterms:W3CDTF">2025-01-29T08:16:47Z</dcterms:modified>
  <cp:category/>
</cp:coreProperties>
</file>